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328"/>
  <workbookPr showInkAnnotation="0" codeName="ThisWorkbook"/>
  <mc:AlternateContent xmlns:mc="http://schemas.openxmlformats.org/markup-compatibility/2006">
    <mc:Choice Requires="x15">
      <x15ac:absPath xmlns:x15ac="http://schemas.microsoft.com/office/spreadsheetml/2010/11/ac" url="D:\1_prace\18-216.208 Modernizace TNS Týniště nad Orlicí (Voklik) P AKTUALIZACE\96_X_Digitalni odevzdani final 02_02_2019\Naklady stavby\Soupis praci\"/>
    </mc:Choice>
  </mc:AlternateContent>
  <xr:revisionPtr revIDLastSave="0" documentId="13_ncr:1_{EFE329C0-A824-49CE-ADBD-5AFFF99E67F3}" xr6:coauthVersionLast="41" xr6:coauthVersionMax="41" xr10:uidLastSave="{00000000-0000-0000-0000-000000000000}"/>
  <bookViews>
    <workbookView xWindow="-110" yWindow="-110" windowWidth="38620" windowHeight="21220" xr2:uid="{00000000-000D-0000-FFFF-FFFF00000000}"/>
  </bookViews>
  <sheets>
    <sheet name="PS 321" sheetId="1" r:id="rId1"/>
    <sheet name="Kategorie monitoringu" sheetId="3" state="hidden" r:id="rId2"/>
    <sheet name="změny" sheetId="5" r:id="rId3"/>
    <sheet name="hide" sheetId="4" state="hidden" r:id="rId4"/>
    <sheet name="List1" sheetId="6" r:id="rId5"/>
  </sheets>
  <definedNames>
    <definedName name="_xlnm._FilterDatabase" localSheetId="3" hidden="1">hide!$A$1:$L$4</definedName>
    <definedName name="_xlnm._FilterDatabase" localSheetId="1" hidden="1">'Kategorie monitoringu'!$A$1:$A$25</definedName>
    <definedName name="_xlnm._FilterDatabase" localSheetId="0" hidden="1">'PS 321'!$A$10:$L$72</definedName>
    <definedName name="_xlnm.Print_Titles" localSheetId="0">'PS 321'!$9:$12</definedName>
    <definedName name="_xlnm.Print_Area" localSheetId="0">'PS 321'!$B$1:$L$462</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L92" i="1" l="1"/>
  <c r="J92" i="1"/>
  <c r="L88" i="1"/>
  <c r="J88" i="1"/>
  <c r="L84" i="1"/>
  <c r="J84" i="1"/>
  <c r="L80" i="1"/>
  <c r="J80" i="1"/>
  <c r="L48" i="1"/>
  <c r="J48" i="1"/>
  <c r="L44" i="1"/>
  <c r="J44" i="1"/>
  <c r="L40" i="1"/>
  <c r="J40" i="1"/>
  <c r="C96" i="1"/>
  <c r="L34" i="1" l="1"/>
  <c r="J34" i="1"/>
  <c r="L30" i="1"/>
  <c r="J30" i="1"/>
  <c r="L26" i="1"/>
  <c r="J26" i="1"/>
  <c r="L22" i="1"/>
  <c r="J22" i="1"/>
  <c r="L18" i="1"/>
  <c r="J18" i="1"/>
  <c r="L14" i="1"/>
  <c r="J14" i="1"/>
  <c r="B14" i="1"/>
  <c r="C38" i="1"/>
  <c r="L458" i="1"/>
  <c r="J458" i="1"/>
  <c r="L454" i="1"/>
  <c r="J454" i="1"/>
  <c r="L450" i="1"/>
  <c r="J450" i="1"/>
  <c r="L446" i="1"/>
  <c r="J446" i="1"/>
  <c r="L442" i="1"/>
  <c r="J442" i="1"/>
  <c r="C462" i="1"/>
  <c r="L436" i="1"/>
  <c r="J436" i="1"/>
  <c r="L432" i="1"/>
  <c r="J432" i="1"/>
  <c r="L428" i="1"/>
  <c r="J428" i="1"/>
  <c r="L424" i="1"/>
  <c r="J424" i="1"/>
  <c r="L420" i="1"/>
  <c r="J420" i="1"/>
  <c r="L416" i="1"/>
  <c r="J416" i="1"/>
  <c r="L412" i="1"/>
  <c r="J412" i="1"/>
  <c r="L408" i="1"/>
  <c r="J408" i="1"/>
  <c r="L404" i="1"/>
  <c r="J404" i="1"/>
  <c r="L400" i="1"/>
  <c r="J400" i="1"/>
  <c r="L396" i="1"/>
  <c r="J396" i="1"/>
  <c r="C440" i="1"/>
  <c r="L390" i="1"/>
  <c r="J390" i="1"/>
  <c r="L386" i="1"/>
  <c r="J386" i="1"/>
  <c r="L382" i="1"/>
  <c r="J382" i="1"/>
  <c r="L378" i="1"/>
  <c r="J378" i="1"/>
  <c r="L374" i="1"/>
  <c r="J374" i="1"/>
  <c r="L370" i="1"/>
  <c r="J370" i="1"/>
  <c r="L366" i="1"/>
  <c r="J366" i="1"/>
  <c r="C394" i="1"/>
  <c r="L356" i="1"/>
  <c r="J356" i="1"/>
  <c r="L324" i="1"/>
  <c r="J324" i="1"/>
  <c r="L320" i="1"/>
  <c r="J320" i="1"/>
  <c r="C364" i="1"/>
  <c r="L314" i="1"/>
  <c r="J314" i="1"/>
  <c r="L310" i="1"/>
  <c r="J310" i="1"/>
  <c r="L306" i="1"/>
  <c r="J306" i="1"/>
  <c r="L302" i="1"/>
  <c r="J302" i="1"/>
  <c r="L298" i="1"/>
  <c r="J298" i="1"/>
  <c r="L294" i="1"/>
  <c r="J294" i="1"/>
  <c r="L290" i="1"/>
  <c r="J290" i="1"/>
  <c r="L286" i="1"/>
  <c r="J286" i="1"/>
  <c r="L282" i="1"/>
  <c r="J282" i="1"/>
  <c r="L278" i="1"/>
  <c r="J278" i="1"/>
  <c r="C318" i="1"/>
  <c r="L272" i="1"/>
  <c r="J272" i="1"/>
  <c r="L268" i="1"/>
  <c r="J268" i="1"/>
  <c r="L264" i="1"/>
  <c r="J264" i="1"/>
  <c r="L260" i="1"/>
  <c r="J260" i="1"/>
  <c r="L256" i="1"/>
  <c r="J256" i="1"/>
  <c r="L252" i="1"/>
  <c r="J252" i="1"/>
  <c r="L248" i="1"/>
  <c r="J248" i="1"/>
  <c r="C276" i="1"/>
  <c r="L242" i="1"/>
  <c r="J242" i="1"/>
  <c r="L238" i="1"/>
  <c r="J238" i="1"/>
  <c r="C246" i="1"/>
  <c r="L232" i="1"/>
  <c r="J232" i="1"/>
  <c r="L228" i="1"/>
  <c r="J228" i="1"/>
  <c r="L224" i="1"/>
  <c r="J224" i="1"/>
  <c r="L220" i="1"/>
  <c r="J220" i="1"/>
  <c r="L216" i="1"/>
  <c r="J216" i="1"/>
  <c r="C236" i="1"/>
  <c r="L210" i="1"/>
  <c r="J210" i="1"/>
  <c r="L206" i="1"/>
  <c r="J206" i="1"/>
  <c r="L202" i="1"/>
  <c r="J202" i="1"/>
  <c r="L198" i="1"/>
  <c r="J198" i="1"/>
  <c r="L194" i="1"/>
  <c r="J194" i="1"/>
  <c r="L190" i="1"/>
  <c r="J190" i="1"/>
  <c r="L186" i="1"/>
  <c r="J186" i="1"/>
  <c r="L182" i="1"/>
  <c r="J182" i="1"/>
  <c r="L178" i="1"/>
  <c r="J178" i="1"/>
  <c r="L174" i="1"/>
  <c r="J174" i="1"/>
  <c r="C214" i="1"/>
  <c r="L168" i="1"/>
  <c r="J168" i="1"/>
  <c r="L164" i="1"/>
  <c r="J164" i="1"/>
  <c r="L160" i="1"/>
  <c r="J160" i="1"/>
  <c r="L156" i="1"/>
  <c r="J156" i="1"/>
  <c r="L152" i="1"/>
  <c r="J152" i="1"/>
  <c r="L148" i="1"/>
  <c r="J148" i="1"/>
  <c r="L144" i="1"/>
  <c r="J144" i="1"/>
  <c r="L140" i="1"/>
  <c r="J140" i="1"/>
  <c r="C172" i="1"/>
  <c r="L134" i="1"/>
  <c r="J134" i="1"/>
  <c r="L130" i="1"/>
  <c r="J130" i="1"/>
  <c r="L126" i="1"/>
  <c r="J126" i="1"/>
  <c r="L122" i="1"/>
  <c r="J122" i="1"/>
  <c r="L118" i="1"/>
  <c r="J118" i="1"/>
  <c r="L114" i="1"/>
  <c r="J114" i="1"/>
  <c r="L110" i="1"/>
  <c r="J110" i="1"/>
  <c r="L106" i="1"/>
  <c r="J106" i="1"/>
  <c r="L102" i="1"/>
  <c r="J102" i="1"/>
  <c r="L98" i="1"/>
  <c r="J98" i="1"/>
  <c r="C138" i="1"/>
  <c r="L360" i="1"/>
  <c r="L352" i="1"/>
  <c r="L348" i="1"/>
  <c r="L344" i="1"/>
  <c r="L340" i="1"/>
  <c r="L336" i="1"/>
  <c r="L332" i="1"/>
  <c r="L328" i="1"/>
  <c r="B18" i="1" l="1"/>
  <c r="B22" i="1" s="1"/>
  <c r="L38" i="1"/>
  <c r="L462" i="1"/>
  <c r="L440" i="1"/>
  <c r="L394" i="1"/>
  <c r="L364" i="1"/>
  <c r="L318" i="1"/>
  <c r="L276" i="1"/>
  <c r="L246" i="1"/>
  <c r="L236" i="1"/>
  <c r="L214" i="1"/>
  <c r="L172" i="1"/>
  <c r="L138" i="1"/>
  <c r="B26" i="1" l="1"/>
  <c r="L76" i="1"/>
  <c r="L72" i="1"/>
  <c r="L68" i="1"/>
  <c r="L64" i="1"/>
  <c r="L60" i="1"/>
  <c r="L56" i="1"/>
  <c r="L52" i="1"/>
  <c r="Q2" i="1" s="1"/>
  <c r="L96" i="1" l="1"/>
  <c r="B30" i="1"/>
  <c r="B34" i="1" l="1"/>
  <c r="J1" i="4"/>
  <c r="B40" i="1" l="1"/>
  <c r="L1" i="4"/>
  <c r="B44" i="1" l="1"/>
  <c r="B48" i="1" s="1"/>
  <c r="B52" i="1" s="1"/>
  <c r="B56" i="1" s="1"/>
  <c r="B60" i="1" s="1"/>
  <c r="B64" i="1" s="1"/>
  <c r="B68" i="1" s="1"/>
  <c r="B72" i="1" s="1"/>
  <c r="B76" i="1" s="1"/>
  <c r="B80" i="1" s="1"/>
  <c r="B84" i="1" s="1"/>
  <c r="B88" i="1" s="1"/>
  <c r="B92" i="1" s="1"/>
  <c r="L9" i="1"/>
  <c r="B9" i="1"/>
  <c r="B98" i="1" l="1"/>
  <c r="B102" i="1" s="1"/>
  <c r="B106" i="1" s="1"/>
  <c r="L1" i="1"/>
  <c r="F4" i="1"/>
  <c r="B110" i="1" l="1"/>
  <c r="B114" i="1" s="1"/>
  <c r="K9" i="1"/>
  <c r="B118" i="1" l="1"/>
  <c r="B122" i="1" s="1"/>
  <c r="B126" i="1" s="1"/>
  <c r="F5" i="1"/>
  <c r="B130" i="1" l="1"/>
  <c r="B134" i="1" s="1"/>
  <c r="B140" i="1" s="1"/>
  <c r="B144" i="1" s="1"/>
  <c r="B148" i="1" s="1"/>
  <c r="B152" i="1" s="1"/>
  <c r="B156" i="1" s="1"/>
  <c r="B160" i="1" s="1"/>
  <c r="B164" i="1" s="1"/>
  <c r="B168" i="1" s="1"/>
  <c r="B174" i="1" s="1"/>
  <c r="B178" i="1" s="1"/>
  <c r="B182" i="1" s="1"/>
  <c r="B186" i="1" s="1"/>
  <c r="B190" i="1" s="1"/>
  <c r="B194" i="1" s="1"/>
  <c r="B198" i="1" s="1"/>
  <c r="B202" i="1" s="1"/>
  <c r="B206" i="1" s="1"/>
  <c r="B210" i="1" s="1"/>
  <c r="B216" i="1" s="1"/>
  <c r="B220" i="1" s="1"/>
  <c r="B224" i="1" s="1"/>
  <c r="B228" i="1" s="1"/>
  <c r="B232" i="1" s="1"/>
  <c r="B238" i="1" s="1"/>
  <c r="B242" i="1" s="1"/>
  <c r="B248" i="1" s="1"/>
  <c r="B252" i="1" s="1"/>
  <c r="B256" i="1" s="1"/>
  <c r="B260" i="1" s="1"/>
  <c r="B264" i="1" s="1"/>
  <c r="B268" i="1" s="1"/>
  <c r="B272" i="1" s="1"/>
  <c r="B278" i="1" s="1"/>
  <c r="B282" i="1" s="1"/>
  <c r="B286" i="1" s="1"/>
  <c r="B290" i="1" s="1"/>
  <c r="B294" i="1" s="1"/>
  <c r="B298" i="1" s="1"/>
  <c r="B302" i="1" s="1"/>
  <c r="B306" i="1" s="1"/>
  <c r="B310" i="1" s="1"/>
  <c r="B314" i="1" s="1"/>
  <c r="B320" i="1" s="1"/>
  <c r="B324" i="1" s="1"/>
  <c r="B328" i="1" s="1"/>
  <c r="B332" i="1" s="1"/>
  <c r="B336" i="1" s="1"/>
  <c r="B340" i="1" s="1"/>
  <c r="B344" i="1" s="1"/>
  <c r="B348" i="1" s="1"/>
  <c r="B352" i="1" s="1"/>
  <c r="B356" i="1" s="1"/>
  <c r="B360" i="1" l="1"/>
  <c r="B366" i="1" s="1"/>
  <c r="B370" i="1" s="1"/>
  <c r="B374" i="1" s="1"/>
  <c r="B378" i="1" s="1"/>
  <c r="B382" i="1" s="1"/>
  <c r="B386" i="1" s="1"/>
  <c r="B390" i="1" s="1"/>
  <c r="B396" i="1" s="1"/>
  <c r="B400" i="1" s="1"/>
  <c r="B404" i="1" s="1"/>
  <c r="B408" i="1" s="1"/>
  <c r="B412" i="1" s="1"/>
  <c r="B416" i="1" s="1"/>
  <c r="B420" i="1" s="1"/>
  <c r="B424" i="1" s="1"/>
  <c r="B428" i="1" s="1"/>
  <c r="B432" i="1" s="1"/>
  <c r="B436" i="1" s="1"/>
  <c r="B442" i="1" s="1"/>
  <c r="B446" i="1" s="1"/>
  <c r="B450" i="1" s="1"/>
  <c r="B454" i="1" s="1"/>
  <c r="B458" i="1" s="1"/>
  <c r="K2" i="1" l="1"/>
  <c r="Q3" i="1" s="1"/>
  <c r="O1"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Salavová Mariana, Ing.</author>
    <author>Ing. Mariana Salavová</author>
  </authors>
  <commentList>
    <comment ref="I3" authorId="0" shapeId="0" xr:uid="{00000000-0006-0000-0000-00000100000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shapeId="0" xr:uid="{00000000-0006-0000-0000-000002000000}">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shapeId="0" xr:uid="{00000000-0006-0000-0000-00000300000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shapeId="0" xr:uid="{00000000-0006-0000-0000-00000400000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shapeId="0" xr:uid="{00000000-0006-0000-0000-00000500000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shapeId="0" xr:uid="{00000000-0006-0000-0000-00000600000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shapeId="0" xr:uid="{00000000-0006-0000-0000-00000700000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shapeId="0" xr:uid="{00000000-0006-0000-0000-00000800000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shapeId="0" xr:uid="{00000000-0006-0000-0000-00000900000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shapeId="0" xr:uid="{00000000-0006-0000-0000-00000A00000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shapeId="0" xr:uid="{00000000-0006-0000-0000-00000B00000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shapeId="0" xr:uid="{00000000-0006-0000-0000-00000C00000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shapeId="0" xr:uid="{00000000-0006-0000-0000-00000D00000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shapeId="0" xr:uid="{00000000-0006-0000-0000-00000E00000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List>
</comments>
</file>

<file path=xl/sharedStrings.xml><?xml version="1.0" encoding="utf-8"?>
<sst xmlns="http://schemas.openxmlformats.org/spreadsheetml/2006/main" count="1275" uniqueCount="492">
  <si>
    <t>Kód položky</t>
  </si>
  <si>
    <t>Varianta</t>
  </si>
  <si>
    <t>MJ</t>
  </si>
  <si>
    <t>Množství</t>
  </si>
  <si>
    <t>Celkem</t>
  </si>
  <si>
    <t>PP</t>
  </si>
  <si>
    <t>P</t>
  </si>
  <si>
    <t>VV</t>
  </si>
  <si>
    <t>TS</t>
  </si>
  <si>
    <t>Stavba:</t>
  </si>
  <si>
    <t>Poř. číslo</t>
  </si>
  <si>
    <t>Cenová soustava</t>
  </si>
  <si>
    <t>Jednotková hmotnost</t>
  </si>
  <si>
    <t>Celková hmotnost</t>
  </si>
  <si>
    <t>Jednotková</t>
  </si>
  <si>
    <t>Datum zpracování:</t>
  </si>
  <si>
    <t>Zpracovatel:</t>
  </si>
  <si>
    <t>Majetek:</t>
  </si>
  <si>
    <t>Kategorie monitoringu:</t>
  </si>
  <si>
    <t>Díl:</t>
  </si>
  <si>
    <t>Označení (S-kód):</t>
  </si>
  <si>
    <t>Zahájení realizace SO/PS:</t>
  </si>
  <si>
    <t>Ukončení realizace SO/PS.</t>
  </si>
  <si>
    <t>Cenová úroveň:</t>
  </si>
  <si>
    <t>CELKEM:</t>
  </si>
  <si>
    <t>Stupeň dokumentace:</t>
  </si>
  <si>
    <t>Klasifikace SO/PS:</t>
  </si>
  <si>
    <t>Název položky/dílu</t>
  </si>
  <si>
    <t>Název dílu</t>
  </si>
  <si>
    <t>D</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</si>
  <si>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</si>
  <si>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</si>
  <si>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</si>
  <si>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</si>
  <si>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</si>
  <si>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</si>
  <si>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</si>
  <si>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</si>
  <si>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</si>
  <si>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</si>
  <si>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</si>
  <si>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</si>
  <si>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</si>
  <si>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</si>
  <si>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</si>
  <si>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</si>
  <si>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</si>
  <si>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</si>
  <si>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</si>
  <si>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</si>
  <si>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</si>
  <si>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</si>
  <si>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</si>
  <si>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</si>
  <si>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</si>
  <si>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</si>
  <si>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</si>
  <si>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</si>
  <si>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</si>
  <si>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</si>
  <si>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</si>
  <si>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</si>
  <si>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</si>
  <si>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</si>
  <si>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</si>
  <si>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</si>
  <si>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</si>
  <si>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</si>
  <si>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</si>
  <si>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</si>
  <si>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</si>
  <si>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</si>
  <si>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</si>
  <si>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</si>
  <si>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</si>
  <si>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</si>
  <si>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</si>
  <si>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</si>
  <si>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</si>
  <si>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</si>
  <si>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</si>
  <si>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SOUPIS PRACÍ / ROZPOČET</t>
  </si>
  <si>
    <t>W</t>
  </si>
  <si>
    <t>Součet za díl:</t>
  </si>
  <si>
    <t>záznam o změnách:</t>
  </si>
  <si>
    <t>staženo ze szdc.cz, autor poslední změny Ing. Mariana Salavová, naposledy upraveno 27.6.2018  10:17</t>
  </si>
  <si>
    <t>odemčeno pro potřeby plnění z EC3 přes isup, kontroly sloupce A, filtrování</t>
  </si>
  <si>
    <t>přejmenován list "SO xx-xx-xx" na "SOPS"</t>
  </si>
  <si>
    <t>zejména : text- číslo (vč, počtu des. míst)- měna odstraněna</t>
  </si>
  <si>
    <t>Cena v Kč</t>
  </si>
  <si>
    <t>FORMULÁŘ SOPS</t>
  </si>
  <si>
    <t>Do bunky A1 zapsan text FORMULÁŘ SOPS</t>
  </si>
  <si>
    <t>v hlavičce v K10:L10 upraven nadpis na "Cena v Kč"</t>
  </si>
  <si>
    <t>součet je W (dříve nic nebo moje S)</t>
  </si>
  <si>
    <t>zelené podbarvení řádku s dílem</t>
  </si>
  <si>
    <t>některé dřívější úpravy již zahrnuty (kódy datových vět), rozšířeno podmíněné formátování, i v hlavičce</t>
  </si>
  <si>
    <t>filtr nadefinován do ř. 4014</t>
  </si>
  <si>
    <t>SŽDC s.o.</t>
  </si>
  <si>
    <t>SUDOP PRAHA a.s.</t>
  </si>
  <si>
    <t>Stádium 3</t>
  </si>
  <si>
    <r>
      <t>ISPROF</t>
    </r>
    <r>
      <rPr>
        <sz val="10"/>
        <color rgb="FFFF0000"/>
        <rFont val="Arial"/>
        <family val="2"/>
        <charset val="238"/>
      </rPr>
      <t>OND</t>
    </r>
    <r>
      <rPr>
        <sz val="10"/>
        <color theme="1"/>
        <rFont val="Arial"/>
        <family val="2"/>
        <charset val="238"/>
      </rPr>
      <t>:</t>
    </r>
  </si>
  <si>
    <t>pokud kopírujete z jiného souboru, nutno prověřit, zda kódy datových vět ve sloupci A odpovídají údajům na příslušném řádku</t>
  </si>
  <si>
    <t>začátek nového dílu (nadpis dílu)- kód D, součet za díl- kód W (nebo S nebo bez kódu, v žádném případě žádný z výše uvedených kódů)</t>
  </si>
  <si>
    <t>KAŽDÁ položka musí být na 4 řádcích s kódy P, PP, VV a TS</t>
  </si>
  <si>
    <t>výchozí pozice kurzoru (tj. aktivní buňka) musí být vždy ve sloupci B pod naposledy vyplněným údajem</t>
  </si>
  <si>
    <r>
      <t xml:space="preserve">POZOR!!!: list </t>
    </r>
    <r>
      <rPr>
        <sz val="11"/>
        <color rgb="FFFF0000"/>
        <rFont val="Calibri"/>
        <family val="2"/>
        <charset val="238"/>
        <scheme val="minor"/>
      </rPr>
      <t>"SOPS"</t>
    </r>
    <r>
      <rPr>
        <sz val="11"/>
        <color theme="1"/>
        <rFont val="Calibri"/>
        <family val="2"/>
        <charset val="238"/>
        <scheme val="minor"/>
      </rPr>
      <t xml:space="preserve"> lze přejmenovat, ale vždy musí být řazen jako </t>
    </r>
    <r>
      <rPr>
        <sz val="11"/>
        <color rgb="FFFF0000"/>
        <rFont val="Calibri"/>
        <family val="2"/>
        <charset val="238"/>
        <scheme val="minor"/>
      </rPr>
      <t>PRVNÍ!!</t>
    </r>
    <r>
      <rPr>
        <sz val="11"/>
        <rFont val="Calibri"/>
        <family val="2"/>
        <charset val="238"/>
        <scheme val="minor"/>
      </rPr>
      <t>, přitom pozor na skryté listy</t>
    </r>
  </si>
  <si>
    <t>využitelné v případě propojení na jiný soubor nebo při výpočtu množství vzorcem</t>
  </si>
  <si>
    <t>POZOR!- v tom případě v čistopise rozpočtu (či soupisu prací do soutěže) všechna propojení na externí soubory zrušit a vzorce v množství nahradit hodnotou a tu zaokrouhlit na 3 des. místa!!</t>
  </si>
  <si>
    <t>lze i vkládat nové listy pro pomocné výpočty, ale v čistopis je  odstraňte, předtím vazby z listu SOPS opět nahraďte hodnotami, postup výpočtu pak popište na řádku VV</t>
  </si>
  <si>
    <t>u dílu dodefinováno podmíněné formátování pro "Kód dílu"</t>
  </si>
  <si>
    <t>Vkládání funguje do řádku 1000, což je cca 230 položek, (záleží na počtu dílů),  pokud potřebujete mít více položek, prosím zprávu (úprava makra), nebo ručně posunout již vyplňené a spočítané položky a díly</t>
  </si>
  <si>
    <t>přidáno makro vložit- vložit jinak- hodnoty: ctrl+m</t>
  </si>
  <si>
    <t>upraveno formátování některých buněk na "Díl" a na skrytém listu "hide"- v souladu s datovým předpisem XC4</t>
  </si>
  <si>
    <t>POZOR: pokud položky, díly a součty za díl vkládáte předepsným způsoben (5 spouštění makra I3:L3) , sloupec A se vyplní automaticky.</t>
  </si>
  <si>
    <t>makro Vložit díl opraveno z "polozka = """    na     "polozka = "Kód dílu""</t>
  </si>
  <si>
    <t>Upraveno makro pro součet dílu" za Díl + číslo dílu"</t>
  </si>
  <si>
    <t>doplněno o součet hmotností</t>
  </si>
  <si>
    <t>přidány buňky pro zpracování ukazatele dle mj JKSO</t>
  </si>
  <si>
    <r>
      <t xml:space="preserve">V případě výskytu podobjektů (v řeči aspe "rozpočtů")  nutno použít jiný formulář, aspe </t>
    </r>
    <r>
      <rPr>
        <u/>
        <sz val="11"/>
        <color theme="1"/>
        <rFont val="Calibri"/>
        <family val="2"/>
        <charset val="238"/>
        <scheme val="minor"/>
      </rPr>
      <t>zatím</t>
    </r>
    <r>
      <rPr>
        <sz val="11"/>
        <color theme="1"/>
        <rFont val="Calibri"/>
        <family val="2"/>
        <charset val="238"/>
        <scheme val="minor"/>
      </rPr>
      <t xml:space="preserve"> neumí načíst</t>
    </r>
  </si>
  <si>
    <t>m</t>
  </si>
  <si>
    <t>mj dle JKSO</t>
  </si>
  <si>
    <t>počet mj</t>
  </si>
  <si>
    <t>objektový ukazatel</t>
  </si>
  <si>
    <t>Kontrolní součet položek</t>
  </si>
  <si>
    <r>
      <t xml:space="preserve">přidána kontrola cena za objekt na součet </t>
    </r>
    <r>
      <rPr>
        <sz val="11"/>
        <color rgb="FFFF0000"/>
        <rFont val="Calibri"/>
        <family val="2"/>
        <charset val="238"/>
        <scheme val="minor"/>
      </rPr>
      <t>položek</t>
    </r>
  </si>
  <si>
    <t>rozdíl</t>
  </si>
  <si>
    <t>pokud je rozdíl, svítí červeně= NĚKDE JE CHYBA!!</t>
  </si>
  <si>
    <t>ve stejném makru se řeší přizpůsobení výšky řádků ve sloupci F celého dílu</t>
  </si>
  <si>
    <t>Doplněno makro pro součet dílu , aby bylo pravda, co se deklaruje v tlačítku - "včetně přerpočítání dílu", tzn vytvoření vzorců ve sloupcích J a L</t>
  </si>
  <si>
    <t>Součet za díl celková hmotnost se přepíše v případě, že je nula, na ""</t>
  </si>
  <si>
    <t>Technická specifikace položky odpovídá příslušné cenové soustavě</t>
  </si>
  <si>
    <t>navrácen nápis "Technická specifikace položky odpovídá příslušné cenové soustavě" jako základní</t>
  </si>
  <si>
    <t>Doplněno makro pro součet dílu- přepočítá se i pořadové číslo položky</t>
  </si>
  <si>
    <t>SOPS/PR/2018/11/23 jz</t>
  </si>
  <si>
    <t>Modernizace TNS Týniště nad Orlicí (Voklik)</t>
  </si>
  <si>
    <t xml:space="preserve">S621500614 </t>
  </si>
  <si>
    <t>5523720005</t>
  </si>
  <si>
    <t>PS 321</t>
  </si>
  <si>
    <t>TNS Týniště nad orlicí, stanoviště transformátorů 110/23 kV, technologie</t>
  </si>
  <si>
    <t>Ing. Jiří Velebil</t>
  </si>
  <si>
    <t>MD1</t>
  </si>
  <si>
    <t>Dodávky</t>
  </si>
  <si>
    <t>746212</t>
  </si>
  <si>
    <t>2018_OTSKP</t>
  </si>
  <si>
    <t>TRANSFORMÁTOR VVN/VN 3-FÁZOVÝ 110/23 KV 16 MVA</t>
  </si>
  <si>
    <t>KUS</t>
  </si>
  <si>
    <t>Dle příloh projektové dokumentace č. 1, 2, 3, 4, 5, 6, 7, 8, 9</t>
  </si>
  <si>
    <t>746152</t>
  </si>
  <si>
    <t>IZOLÁTOR 110 KV PODPĚRNÝ, KOMPOZITNÍ</t>
  </si>
  <si>
    <t>745261</t>
  </si>
  <si>
    <t>SVODIČ PŘEPĚTÍ VN UN DO 25 KV</t>
  </si>
  <si>
    <t>745272</t>
  </si>
  <si>
    <t>PODPĚRNÝ IZOLÁTOR VN PLASTOVÝ</t>
  </si>
  <si>
    <t>R745272PS32101</t>
  </si>
  <si>
    <t>741213</t>
  </si>
  <si>
    <t>HAVARIJNÍ TLAČÁTKO KOMPLETNÍ NÁSTĚNNÉ - KRYTÍ MIN. IP 44</t>
  </si>
  <si>
    <t>zapojení viz PS 322</t>
  </si>
  <si>
    <t>Součet</t>
  </si>
  <si>
    <t>M1</t>
  </si>
  <si>
    <t>Ocelové konstrukce</t>
  </si>
  <si>
    <t>PODPŮRNÉ A POMOCNÉ KONSTRUKCE OCELOVÉ Z PROFILŮ SVAŘOVANÝCH A ŠROUBOVANÝCH S POVRCHOVOU ÚPRAVOU ŽÁROVÝM ZINKOVÁNÍM</t>
  </si>
  <si>
    <t>KG</t>
  </si>
  <si>
    <t>R položka</t>
  </si>
  <si>
    <t>R709513PS32102</t>
  </si>
  <si>
    <t>R709513PS32103</t>
  </si>
  <si>
    <t>R709513PS32104</t>
  </si>
  <si>
    <t>R709513PS32105</t>
  </si>
  <si>
    <t>R709513PS32106</t>
  </si>
  <si>
    <t>R709513PS32107</t>
  </si>
  <si>
    <t>R709513PS32108</t>
  </si>
  <si>
    <t>R709513PS32109</t>
  </si>
  <si>
    <t>R709513PS32110</t>
  </si>
  <si>
    <t>703113</t>
  </si>
  <si>
    <t>KABELOVÝ ROŠT/LÁVKA NOSNÝ ŽÁROVĚ ZINKOVANÝ VČETNĚ UPEVNĚNÍ A PŘÍSLUŠENSTVÍ SVĚTLÉ ŠÍŘKY PŘES 250 DO 400 MM</t>
  </si>
  <si>
    <t>M</t>
  </si>
  <si>
    <t>703313</t>
  </si>
  <si>
    <t>KRYT K NOSNÉMU ŽLABU/ROŠTU ŽÁROVĚ ZINKOVANÝ VČETNĚ UPEVNĚNÍ A PŘÍSLUŠENSTVÍ SVĚTLÉ ŠÍŘKY PŘES 250 DO 400 MM</t>
  </si>
  <si>
    <t xml:space="preserve">Dle příloh projektové dokumentace č. 1, 5, 6, 7, 8, 9 </t>
  </si>
  <si>
    <t>703212</t>
  </si>
  <si>
    <t>KABELOVÝ ŽLAB NOSNÝ/DRÁTĚNÝ ŽÁROVĚ ZINKOVANÝ VČETNĚ UPEVNĚNÍ A PŘÍSLUŠENSTVÍ SVĚTLÉ ŠÍŘKY PŘES 100 DO 250 MM</t>
  </si>
  <si>
    <t>M2</t>
  </si>
  <si>
    <t>Spojovací vedení</t>
  </si>
  <si>
    <t xml:space="preserve">Dle příloh projektové dokumentace č. 1, 5, 6, 7, 8, 9, 16 </t>
  </si>
  <si>
    <t>PŘÍPOJNICE 22 KV Z TRUBKY AL DO 100/5 MM NA PODPĚRNÝCH IZOLÁTORECH DO 10 M</t>
  </si>
  <si>
    <t>PŘEPONKA VODOROVNÁ Z LANA ALFE 350 MM2, DÉLKY DO 7 M, PRO PROPOJENÍ DVOU PŘÍSTROJŮ, VČETNĚ SVOREK A ARMATUR</t>
  </si>
  <si>
    <t>Připojení přípojnic z transformátorových průchodek</t>
  </si>
  <si>
    <t>Přípojnice uzlu 110 kV</t>
  </si>
  <si>
    <t>TLUMÍCÍ LANO ACSR 243/39 MM2 DO 10 M DO TRUBEK Al 100/5 MM</t>
  </si>
  <si>
    <t xml:space="preserve"> 2 x vyvedení uzlu 110 kV na přípojnici </t>
  </si>
  <si>
    <t>PÁSOVÉ VEDENÍ AL 63/10 NA PODPĚRNÝCH IZOLÁTORECH DO 2 M VČETNĚ ARMATUR (DRŽÁKŮ PÁSOVÉHO VEDENÍ)</t>
  </si>
  <si>
    <t>PÁSOVÉ VEDENÍ AL 63/10 PRO PROPOJENÍ PRŮCHDEK TERCIÁLNÍHO VINUTÍ DO 1 M</t>
  </si>
  <si>
    <t>742F24</t>
  </si>
  <si>
    <t>KABEL NN NEBO VODIČ JEDNOŽÍLOVÝ AL S PLASTOVOU IZOLACÍ OD 70 DO 120 MM2</t>
  </si>
  <si>
    <t xml:space="preserve">Připojení průchodek 22 kV z přípojnice N sekundáru </t>
  </si>
  <si>
    <t>UKONČENÍ JEDNOŽÍLOVÉHO KABELU V ROZVADĚČI NEBO NA PŘÍSTROJI OD 300 DO 400 MM2</t>
  </si>
  <si>
    <t>Uknčení lan ACSR 362/59 mm2</t>
  </si>
  <si>
    <t>742K14</t>
  </si>
  <si>
    <t>UKONČENÍ JEDNOŽÍLOVÉHO KABELU V ROZVADĚČI NEBO NA PŘÍSTROJI OD 70 DO 120 MM2</t>
  </si>
  <si>
    <t>Technická specifikace položky odpovídá příslušné cenové soustavě položky 746177</t>
  </si>
  <si>
    <t>Technická specifikace položky odpovídá příslušné cenové soustavě položky 746171</t>
  </si>
  <si>
    <t>Technická specifikace položky odpovídá příslušné cenové soustavě položky 746184</t>
  </si>
  <si>
    <t>Technická specifikace položky odpovídá příslušné cenové soustavě položky 746183</t>
  </si>
  <si>
    <t>Technická specifikace položky odpovídá příslušné cenové soustavě položky 7461A1</t>
  </si>
  <si>
    <t>UKONČENÍ TRUBKOVÉ PŘÍPOJNICE AL 100/5 MM NA PŘÍSTROJI</t>
  </si>
  <si>
    <t>Ukončení kabel pro prpojenípřípojení průchdky 22 kV</t>
  </si>
  <si>
    <t>M3</t>
  </si>
  <si>
    <t>Armatury</t>
  </si>
  <si>
    <t>SVORKA PRO SVORNÍKY PŘÍSTROJŮ</t>
  </si>
  <si>
    <t>Technická specifikace položky odpovídá příslušné cenové soustavě položky 746161</t>
  </si>
  <si>
    <t xml:space="preserve">Dle příloh projektové dokumentace č. 1, 5, 6, 7, 8, 9, 15 </t>
  </si>
  <si>
    <t>Technická specifikace položky odpovídá příslušné cenové soustavě položky 746162</t>
  </si>
  <si>
    <t>Technická specifikace položky odpovídá příslušné cenové soustavě položky 746163</t>
  </si>
  <si>
    <t>Technická specifikace položky odpovídá příslušné cenové soustavě položky 746164</t>
  </si>
  <si>
    <t>Technická specifikace položky odpovídá příslušné cenové soustavě položky 746165</t>
  </si>
  <si>
    <t>SVORKA PRO PŘÍRUBY PŘÍSTROJŮ</t>
  </si>
  <si>
    <t>SVORKA PRO PRAPORCE</t>
  </si>
  <si>
    <t>SVORKA ODBOČOVACÍ</t>
  </si>
  <si>
    <t>SVORKA PRO ZKRATOVACÍ SUPRAVY, UZEMNĚNÍ, ROZPĚRKY</t>
  </si>
  <si>
    <t>SVORKA UPEVŇOVACÍ SOUČÁSTI PRO VNIŘNÍ A VENKOVNÍ ROZVODY (DRŽÁKY PASOVÝCH VEDENÍ A KABELŮ)</t>
  </si>
  <si>
    <t>Technická specifikace položky odpovídá příslušné cenové soustavě položky 746166</t>
  </si>
  <si>
    <t>Technická specifikace položky odpovídá příslušné cenové soustavě položky 746167</t>
  </si>
  <si>
    <t>SVORKA - POMOCNÝ A DOPLŇKOVÝ SORTIMENT ARMATUR</t>
  </si>
  <si>
    <t>SVORKA PROUDOVÁ - KABELOVÁ OKA</t>
  </si>
  <si>
    <t xml:space="preserve">Technická specifikace položky odpovídá příslušné cenové soustavě položky 746167 </t>
  </si>
  <si>
    <t>M4</t>
  </si>
  <si>
    <t>Kabelová vedení</t>
  </si>
  <si>
    <t>KABEL VN - JEDNOŽÍLOVÝ, 22-AXEKVC(V)E(Y) OD 185 DO 300 MM2</t>
  </si>
  <si>
    <t>Technická specifikace položky odpovídá příslušné cenové soustavě položky 742573</t>
  </si>
  <si>
    <t xml:space="preserve">Dle příloh projektové dokumentace č. 1, 5, 6, 7, 8, 9, 12, 17 , 3 x 60 = 180 m </t>
  </si>
  <si>
    <t xml:space="preserve">Dle příloh projektové dokumentace č. 1, 5, 6, 7, 8, 9, 12, 17 , 2 x (3 x 80) = 480 m </t>
  </si>
  <si>
    <t>R742573PS32128</t>
  </si>
  <si>
    <t xml:space="preserve">Dle příloh projektové dokumentace č. 1, 5, 6, 7, 8, 9, 12, 17 , 2 x (3 x 55) = 480 m </t>
  </si>
  <si>
    <t>Ukončení kabelů v rozvaděči 22 kV</t>
  </si>
  <si>
    <t xml:space="preserve">Dle příloh projektové dokumentace č. 1, 5, 6, 7, 8, 9, 12, 17 , 2 x 2 x 3 = 12 ks </t>
  </si>
  <si>
    <t>742B23</t>
  </si>
  <si>
    <t>KABELOVÁ KONCOVKA VN VNITŘNÍ, SADA TŘÍ ŽIL NEBO TŘÍŽÍLOVÁ PRO KABELY PŘES 6 KV OD 185 DO 300 MM2</t>
  </si>
  <si>
    <t>742D24</t>
  </si>
  <si>
    <t>KABELOVÁ KONCOVKA VN VENKOVNÍ, SADA TŘÍ ŽIL NEBO TŘÍŽÍLOVÁ PRO KABELY PŘES 6 KV PŘES 300 MM2</t>
  </si>
  <si>
    <t xml:space="preserve">Dle příloh projektové dokumentace č. 1, 5, 6, 7, 8, 9, 12, 17 , 2 x 2 = 4 ks </t>
  </si>
  <si>
    <t xml:space="preserve">Dle příloh projektové dokumentace č. 1, 5, 6, 7, 8, 9, 12, 17 , 2 x (3 x 15) = 90 m </t>
  </si>
  <si>
    <t>742P13</t>
  </si>
  <si>
    <t>ZATAŽENÍ KABELU DO CHRÁNIČKY - KABEL DO 4 KG/M</t>
  </si>
  <si>
    <t>742P15</t>
  </si>
  <si>
    <t>OZNAČOVACÍ ŠTÍTEK NA KABEL</t>
  </si>
  <si>
    <t>742P16</t>
  </si>
  <si>
    <t>SVAZKOVÁNÍ JEDNOŽILOVÝCH KABELŮ VN</t>
  </si>
  <si>
    <t>na každém konci každého kabelu</t>
  </si>
  <si>
    <t>M5</t>
  </si>
  <si>
    <t>Vnitřní uzemnění</t>
  </si>
  <si>
    <t>741811</t>
  </si>
  <si>
    <t>UZEMŇOVACÍ VODIČ NA POVRCHU FEZN DO 120 MM2</t>
  </si>
  <si>
    <t>Dle příloh projektové dokumentace č. 1, 5, 6, 7, 8, 9, 10, 11</t>
  </si>
  <si>
    <t>741C02</t>
  </si>
  <si>
    <t>UZEMŇOVACÍ SVORKA</t>
  </si>
  <si>
    <t>741C03</t>
  </si>
  <si>
    <t>POUZDRO PRO PRŮCHOD PÁSKU STĚNOU</t>
  </si>
  <si>
    <t>741C04</t>
  </si>
  <si>
    <t>OCHRANNÉ POSPOJOVÁNÍ CU VODIČEM DO 16 MM2</t>
  </si>
  <si>
    <t>741C05</t>
  </si>
  <si>
    <t>SPOJOVÁNÍ UZEMŇOVACÍCH VODIČŮ</t>
  </si>
  <si>
    <t>M6</t>
  </si>
  <si>
    <t>Povrchové úpravy</t>
  </si>
  <si>
    <t>748211</t>
  </si>
  <si>
    <t>POVRCHOVÁ ÚPRAVA NÁTĚREM</t>
  </si>
  <si>
    <t>748243</t>
  </si>
  <si>
    <t>PÍSMENA A ČÍSLICE VÝŠKY PŘES 100 DO 150 MM</t>
  </si>
  <si>
    <t>Dle příloh projektové dokumentace č. 1, 5, 6, 7, 8, 9</t>
  </si>
  <si>
    <t>M7</t>
  </si>
  <si>
    <t>Zemní práce</t>
  </si>
  <si>
    <t>Vytyčení trasy venkovního silového vedení nn a vn v přehledném terénu (též v obci)</t>
  </si>
  <si>
    <t>km</t>
  </si>
  <si>
    <t>Položka obsahuje: Pochůzka projektovanou trasou venkovního vedení, vytyčení trasy venkovního vedení včetně označení a očíslování podpěrných bodů kolíky nebo psanou značkou. Dále obsahuje cenu za pom. mechanismy včetně všech ostatních vedlejších nákladů.</t>
  </si>
  <si>
    <t>Hloubení a zához kabelové rýhy 700/1300mm zemina do tř. 1</t>
  </si>
  <si>
    <t>Položka obsahuje: Hloubení kabelové rýhy ručně nebo strojně včetně montáže a demontáže příložného pažení bez ohledu na druh použitého mechanizačního prostředku, u strojních výkopů včetně přípravných, pomocných a vytyčovacích prací v průměrných podmínkách a se započítáním podílu prací v jiných než běžných podmínek. S jedním výhozem až do vzdálenosti 3m za okraj rýhy nebo s případným naložením do dopravního vozíku přistaveného k okraji rýhy. Dále ruční zához zapažené kabelové rýhy s případným rozpojováním výkopku a s jedním přehozem až do vzdálenosti 3m nebo se shozením z vozidel. Bez pěchování zeminy. Dále obsahuje cenu za pom. mechanismy včetně všech ostatních vedlejších nákladů.</t>
  </si>
  <si>
    <t>Obetonování chrániček do fí 200mm v rýze do š.100cm, tl.vrstvy 12cm</t>
  </si>
  <si>
    <t>Položka obsahuje: Dodání betonu do rýhy, pokrytí chrániček souvislou vrstvou urovnaného betonu do tloušťky 12cm nad horní okraj chráničky.Dále obsahuje cenu za pom. mechanismy včetně všech ostatních vedlejších nákladů.</t>
  </si>
  <si>
    <t>Kabelový žlab betonový TK2 (23x18,5cm / 13x13cm)</t>
  </si>
  <si>
    <t>Položka obsahuje: Úplné zřízení a osazení bet.kanálu z bet.žlabů, s položením a zakrytím žlabu těsně vedle sebe. Urovnání dna rýhy bez provedení zemních prací. Dále obsahuje cenu za pom. mechanismy včetně všech ostatních vedlejších nákladů.</t>
  </si>
  <si>
    <t>Položka obsahuje: Dodávku a montáž chráničky volně / do kabelové kynety. Dále obsahuje cenu za pom. mechanismy včetně všech ostatních vedlejších nákladů.</t>
  </si>
  <si>
    <t>Korungovaná dvouplášťová chránička pro mechanickou ochranu vedení, fí 175 - 200mm</t>
  </si>
  <si>
    <t>Položka obsahuje: Úplné zřízení a osazení bet.kanálu z bet.žlabů, s položením a zakrytím žlabu těsně vedle sebe. Dále obsahuje cenu za pom. mechanismy včetně všech ostatních vedlejších nákladů.</t>
  </si>
  <si>
    <t>Podkladová vrstva ze štěrkopísku</t>
  </si>
  <si>
    <t>m2</t>
  </si>
  <si>
    <t>Položka obsahuje: Zřízení podkladové vrstvy ze štěrkopísku včetně rozvozu všech hmot a jejich rozprostření. Dále obsahuje cenu za pom. mechanismy včetně všech ostatních vedlejších nákladů.</t>
  </si>
  <si>
    <t>M8</t>
  </si>
  <si>
    <t>Demontáže</t>
  </si>
  <si>
    <t>745Z11</t>
  </si>
  <si>
    <t>DEMONTÁŽ - VYPNUTÍ ZAŘÍZENÍ A ZAJIŠTĚNÍ STAVENIŠTĚ, ROZSAH TS NEBO PODOBNÉHO OBJEKTU</t>
  </si>
  <si>
    <t>746Z15</t>
  </si>
  <si>
    <t>DEMONTÁŽ ZAŘÍZENÍ VVN/VN - TRANSFORMÁTORU VVN/VN DO 110 KV DO 50 T</t>
  </si>
  <si>
    <t>746Z22</t>
  </si>
  <si>
    <t>DEMONTÁŽ IZOLÁTORŮ A SPOJOVACÍHO VEDENÍ VVN/VN - LANOVÝCH PŘEVĚSŮ (PŘÍPOJNIC) VČETNĚ IZOLÁTOROVÝCH ZÁVĚSŮ DO 27 M Z LANA ALFE DO 680/83 MM2</t>
  </si>
  <si>
    <t>742Z23</t>
  </si>
  <si>
    <t>DEMONTÁŽ KABELOVÉHO VEDENÍ NN</t>
  </si>
  <si>
    <t>742Z24</t>
  </si>
  <si>
    <t>DEMONTÁŽ KABELOVÉHO VEDENÍ VN</t>
  </si>
  <si>
    <t>742Z25</t>
  </si>
  <si>
    <t>DEMONTÁŽ PŘÍPOJNIC SPOJOVACÍHO VEDENÍ VČETNĚ PODPĚRNÝCH IZOLÁTORŮ/DRŽÁKŮ</t>
  </si>
  <si>
    <t>746Z31</t>
  </si>
  <si>
    <t>DEMONTÁŽ VVN/VN OVLÁDACÍ A SIGNALIZAČNÍ SKŘÍNĚ</t>
  </si>
  <si>
    <t>2 x ovládcí skříně transformátorů</t>
  </si>
  <si>
    <t>746Z33</t>
  </si>
  <si>
    <t>DEMONTÁŽ VVN/VN OCELOVÉ KONSTRUKCE</t>
  </si>
  <si>
    <t>746Z34</t>
  </si>
  <si>
    <t>DEMONTÁŽE BETONOVÝCH ZÁKLADŮ</t>
  </si>
  <si>
    <t>746Z32</t>
  </si>
  <si>
    <t>DEMONTÁŽ OSTATNÍCH TECHNOLOGICKÝCH ZAŘÍZENÍ NA STANOVIŠTÍCH TRANSFORMÁTORŮ</t>
  </si>
  <si>
    <t>M9</t>
  </si>
  <si>
    <t>Demontáže - odvoz na likvidaci odpadů</t>
  </si>
  <si>
    <t>TKM</t>
  </si>
  <si>
    <t>R746Z92PS32139</t>
  </si>
  <si>
    <t>DEMONTÁŽ - ODVOZ (NA LIKVIDACI ODPADŮ NEBO JINÉ URČENÉ MÍSTO) VÝKONOVÉHO TRANSFORMÁTORU</t>
  </si>
  <si>
    <t>DEMONTÁŽ - ODVOZ (NA LIKVIDACI ODPADŮ NEBO JINÉ URČENÉ MÍSTO) LANOVÝCH VODIČŮ</t>
  </si>
  <si>
    <t>DEMONTÁŽ - ODVOZ (NA LIKVIDACI ODPADŮ NEBO JINÉ URČENÉ MÍSTO) PASŮ AL VEDENÍ</t>
  </si>
  <si>
    <t>DEMONTÁŽ - ODVOZ (NA LIKVIDACI ODPADŮ NEBO JINÉ URČENÉ MÍSTO) KABELOVÝCH VEDENÍ NN</t>
  </si>
  <si>
    <t>R746Z92PS32138</t>
  </si>
  <si>
    <t>DEMONTÁŽ - ODVOZ (NA LIKVIDACI ODPADŮ NEBO JINÉ URČENÉ MÍSTO) PORCELÁNOVÝCH IZOLÁTORŮ</t>
  </si>
  <si>
    <t>DEMONTÁŽ - ODVOZ (NA LIKVIDACI ODPADŮ NEBO JINÉ URČENÉ MÍSTO)
ELEKTROŠROTU</t>
  </si>
  <si>
    <t>R746Z92PS32141</t>
  </si>
  <si>
    <t>DEMONTÁŽ - ODVOZ (NA LIKVIDACI ODPADŮ NEBO JINÉ URČENÉ MÍSTO)
OCELOVÝCH KONSTRUKCÍ</t>
  </si>
  <si>
    <t>R746Z92PS32143</t>
  </si>
  <si>
    <t>DEMONTÁŽ - ODVOZ (NA LIKVIDACI ODPADŮ NEBO JINÉ URČENÉ MÍSTO)  BETONOVÝCH ZÁKLADŮ</t>
  </si>
  <si>
    <t>DEMONTÁŽ - ODVOZ (NA LIKVIDACI ODPADŮ NEBO JINÉ URČENÉ MÍSTO) OSTATNÍCH TECHNOLOGICKÝCH ZAŘÍZENÍ NA STANOVIŠTÍCH TRANSFORMÁTORŮ</t>
  </si>
  <si>
    <t>T</t>
  </si>
  <si>
    <t>015</t>
  </si>
  <si>
    <t>Zbytky izolačních materiálů 1 t, 28 x 2 (tam a zpět) =  56 km, Celkem: 1 t x 56 km = 56 tkm</t>
  </si>
  <si>
    <t>POPLATKY ZA LIKVIDACI ODPADŮ NEKONTAMINOVANÝCH - 17 01 01 BETON Z DEMOLIC OBJEKTŮ, ZÁKLADŮ TV</t>
  </si>
  <si>
    <t>POPLATKY ZA LIKVIDACI ODPADŮ NEKONTAMINOVANÝCH - 17 01 03 IZOLÁTORY PORCELÁNOVÉ</t>
  </si>
  <si>
    <t>POPLATKY ZA LIKVIDACI ODPADŮ NEKONTAMINOVANÝCH - 16 02 14 ELEKTROŠROT (VYŘAZENÁ EL. ZAŘÍZENÍ A PŘÍSTR. - AL, CU A VZ. KOVY)</t>
  </si>
  <si>
    <t>POPLATKY ZA LIKVIDACI ODPADŮ NEBEZPEČNÝCH - 17 04 10* KABELY S IZOLACÍ PAPÍR - OLEJ</t>
  </si>
  <si>
    <t>POPLATKY ZA LIKVIDACI ODPADŮ NEKONTAMINOVANÝCH - 17 06 04 ZBYTKY IZOLAČNÍCH MATERIÁLŮ</t>
  </si>
  <si>
    <t>POPLATKY ZA LIKVIDACI ODPADŮ NEBEZPEČNÝCH - 16 02 13* VÝKONOVÉ TRANSFORMÁTORY A TLUMIVKY S OLEJOVOU NÁPLNÍ</t>
  </si>
  <si>
    <t>Technická specifikace položky odpovídá příslušné cenové soustavě položky 015690</t>
  </si>
  <si>
    <t>Technická specifikace položky odpovídá příslušné cenové soustavě položky 015620</t>
  </si>
  <si>
    <t>Technická specifikace položky odpovídá příslušné cenové soustavě položky 015420</t>
  </si>
  <si>
    <t>Technická specifikace položky odpovídá příslušné cenové soustavě položky 015310</t>
  </si>
  <si>
    <t>Technická specifikace položky odpovídá příslušné cenové soustavě položky 015270</t>
  </si>
  <si>
    <t>Technická specifikace položky odpovídá příslušné cenové soustavě položky 015130</t>
  </si>
  <si>
    <t>POPLATKY ZA LIKVIDACI ODPADŮ NEKONTAMINOVANÝCH - 17 05 04 VYTĚŽENÉ ZEMINY A HORNINY - I. TŘÍDA TĚŽITELNOSTI</t>
  </si>
  <si>
    <t>HLOUBENÍ RÝH ŠÍŘ DO 2M PAŽ I NEPAŽ TŘ. I, ODVOZ DO 20KM</t>
  </si>
  <si>
    <t>PŘÍPLATEK ZA DALŠÍ 1KM DOPRAVY ZEMINY</t>
  </si>
  <si>
    <t>M10</t>
  </si>
  <si>
    <t>Zkouška a revize</t>
  </si>
  <si>
    <t>UVEDENÍ DO PROVOZU TRANSFORMÁTORU OLEJOVÉHO VVN/VN</t>
  </si>
  <si>
    <t>Dle příloh projektové dokumentace č. 1  a  dle výkresů č. 8, 9 PS 320</t>
  </si>
  <si>
    <t>747213</t>
  </si>
  <si>
    <t>CELKOVÁ PROHLÍDKA, ZKOUŠENÍ, MĚŘENÍ A VYHOTOVENÍ VÝCHOZÍ REVIZNÍ ZPRÁVY, PRO OBJEM IN PŘES 500 DO 1000 TIS. KČ</t>
  </si>
  <si>
    <t>747214</t>
  </si>
  <si>
    <t>CELKOVÁ PROHLÍDKA, ZKOUŠENÍ, MĚŘENÍ A VYHOTOVENÍ VÝCHOZÍ REVIZNÍ ZPRÁVY, PRO OBJEM IN - PŘÍPLATEK ZA KAŽDÝCH DALŠÍCH I ZAPOČATÝCH 500 TIS. KČ</t>
  </si>
  <si>
    <t>747301</t>
  </si>
  <si>
    <t>PROVEDENÍ PROHLÍDKY A ZKOUŠKY PRÁVNICKOU OSOBOU, VYDÁNÍ PRŮKAZU ZPŮSOBILOSTI</t>
  </si>
  <si>
    <t>747611</t>
  </si>
  <si>
    <t>MĚŘENÍ EMC A EMI DLE ČSN EN 50 121 V ROZSAHU PS/SO</t>
  </si>
  <si>
    <t>747612</t>
  </si>
  <si>
    <t>MĚŘENÍ KROKOVÉHO A DOTYKOVÉHO NAPĚTÍ V AREÁLU ELEKTRIZOVANÉ STANICE</t>
  </si>
  <si>
    <t>747618</t>
  </si>
  <si>
    <t>MĚŘENÍ VNĚJŠÍ HLUČNOSTI TECHNOLOGICKÉHO ZAŘÍZENÍ V ROZSAHU PS</t>
  </si>
  <si>
    <t>VYHOTOVENÍ ZPRÁVY O POSOUZENÍ BEZPEČNOSTI (RIZIK) VČETNĚ ANALÝZY A HODNOCENÍ RIZIK V SOULADU S NAŘÍZENÍM EVROPSKÉ KOMISE (ES) Č.352/2009 V ROZSAHU TOHOTO SO/PS</t>
  </si>
  <si>
    <t>1. Položka obsahuje:
 – cenu za vyhotovení dokladu způsobilou osobou o posouzení rizik ( vč. analýzy a hodnocení rizik ) v rozsahu tohoto SO/PS v souladu s nařízením evropské komise ( ES ) č.352/2009 ze dne 24.4.2009
2. Položka neobsahuje:
 X
3. Způsob měření:
Udává se počet kusů kompletní práce.</t>
  </si>
  <si>
    <t>747701</t>
  </si>
  <si>
    <t>DOKONČOVACÍ MONTÁŽNÍ PRÁCE NA ELEKTRICKÉM ZAŘÍZENÍ</t>
  </si>
  <si>
    <t>HOD</t>
  </si>
  <si>
    <t>747703</t>
  </si>
  <si>
    <t>ZKUŠEBNÍ PROVOZ</t>
  </si>
  <si>
    <t>747704</t>
  </si>
  <si>
    <t>ZAŠKOLENÍ OBSLUHY</t>
  </si>
  <si>
    <t>ZHOTOVENÍ VÝROBNÍ DOKUMENTACE ZHOTOVITELEM</t>
  </si>
  <si>
    <t>M11</t>
  </si>
  <si>
    <t>Doplňky</t>
  </si>
  <si>
    <r>
      <t xml:space="preserve">1,5 % z In </t>
    </r>
    <r>
      <rPr>
        <sz val="8"/>
        <rFont val="Calibri"/>
        <family val="2"/>
        <charset val="238"/>
      </rPr>
      <t xml:space="preserve">≈ 20 M = </t>
    </r>
    <r>
      <rPr>
        <sz val="8"/>
        <rFont val="Arial"/>
        <family val="2"/>
        <charset val="238"/>
      </rPr>
      <t>300 000 Kč</t>
    </r>
  </si>
  <si>
    <t>Podpěrný plastový izolátor 36 kV, 80/180 kV</t>
  </si>
  <si>
    <t>2 x 3 m = 6 m</t>
  </si>
  <si>
    <r>
      <t xml:space="preserve">2 x 4 ks </t>
    </r>
    <r>
      <rPr>
        <sz val="8"/>
        <rFont val="Calibri"/>
        <family val="2"/>
        <charset val="238"/>
      </rPr>
      <t xml:space="preserve">à </t>
    </r>
    <r>
      <rPr>
        <sz val="8"/>
        <rFont val="Arial"/>
        <family val="2"/>
        <charset val="238"/>
      </rPr>
      <t>8 m = 64 m</t>
    </r>
  </si>
  <si>
    <t>PŘEPONKA SVISLÁ Z LANA ALFE 362/59 MM2, DÉLKY DO 7 M, PRO PROPOJENÍ DVOU PŘÍSTROJŮ, BEZ SVOREK A ARMATUR</t>
  </si>
  <si>
    <t>Paralelní kabely 22 kV od stanoviště T101 do rozvaděče 22 kV - přívod P1</t>
  </si>
  <si>
    <t>Paralelní kabely 22 kV od stanoviště T102 do rozvaděče 22 kV - přívod P2</t>
  </si>
  <si>
    <t>Ukončení kabelů v na stanovišti transformátoru 110/23 kV</t>
  </si>
  <si>
    <t>Kabely pro uzemnění uzlu uzemnění</t>
  </si>
  <si>
    <t>Ukončení kabelů na přípojnici uzlu vinutí 110 kV a v uzlu uzemnění</t>
  </si>
  <si>
    <t xml:space="preserve">Dle příloh projektové dokumentace č. 1, 5, 6, 7, 8, 9, 12, 13
provizorní kabely: 3 x 45 = 135 m, kabely od T101: 3 x 60  = 180 m, kabely od T102: 3 x 30 = 90 m,
Celkem 135 + 180 + 90 = 405 m </t>
  </si>
  <si>
    <t>Dle příloh projektové dokumentace č. 1, 5, 6, 7, 8, 9, 12, 13 - (2 x 3) + (2 x (2 x 3) x 2) = 30</t>
  </si>
  <si>
    <t>Dle příloh projektové dokumentace č. 1, 12,13 - 135 x 2 = 270 m2</t>
  </si>
  <si>
    <t>Dle příloh projektové dokumentace č. 1  a  dle výkresů č. 8, 9 PS 320
2 x 125 m trojžilvý kabelová vedení mezi transformátorem a rozvodnou 22 kV: 2 x 125 m. Celkem 2 x 125 m = 250 m</t>
  </si>
  <si>
    <t>Dle příloh projektové dokumentace č. 1  a  dle výkresů č. 8, 9 PS 320"
Pasové vedení 22 kV na ocelové konstrukci u stanovišť tarnsformátorů: 2 x 3 x 4 m = 24 m.
Pasové vedení 22 kV na ocelové konstrukci u rozvodny 22 kV: 2 x 3 x 4 = 24 m.
Pasové vedení pro uzemnění středu primárního vinutí 2 x 6 = 12 m.
Celkem: 24 + 24 + 12 = 60 m</t>
  </si>
  <si>
    <t>Dle příloh projektové dokumentace č. 1  a  dle výkresů č. 8, 9 PS 320
2 x ocelová konstrukce na stanovištích transformátorů + 2 x ocelová konstrukce u rozvodny 22 kV. Celkem 2 + 2 = 4 ks</t>
  </si>
  <si>
    <t>Dle příloh projektové dokumentace č. 1  a  dle výkresů č. 8, 9 PS 320
2 x výkonový transformátor 40 000 kg,  28 x 2 (tam a zpět) =  56 km
Celkem: 2 x 40 000 = 80 000 kg = 80 t x 56 km = 2 240 tkm</t>
  </si>
  <si>
    <t>Dle příloh projektové dokumentace č. 1  a  dle výkresů č. 8, 9 PS 320
Lanové převěsy na stanoviště transformátorů 2x3x13 m = 78 m. Lanové klesačky z převěsů na průchodky transformátorů 2x3x4 m = 24 m. Celkem 78+24 m = 102 m x 2,5 kg/m = 255 kg = 0,255 t,
3 x 2 km (tam a zpět) = 6 km. Celkem 0,255 x 6 = 1,53 tkm</t>
  </si>
  <si>
    <t>Dle příloh projektové dokumentace č. 1  a  dle výkresů č. 8, 9 PS 320
Pasové vedení 22 kV na ocelové konstrukci u stanovišť transformátorů: 2 x 3 x 4 m = 24 m, pasové vedení 22 kV na ocelové konstrukci u rozvodny 22 kV: 2 x 3 x 4 = 24 m, pasové vedení pro uzemnění středu primárního vinutí 2 x 6 = 12 m, Celkem 24 + 24 + 12 = 60 m x 1,5 kg/m =  90 kg, 3 x 2 km (tam a zpět) = 6 km, Celkem 90 kg = 0,09 t x 6 km = 0,54 tkm</t>
  </si>
  <si>
    <t>Dle příloh projektové dokumentace č. 1  a  dle výkresů č. 8, 9 PS 320
Kabelová vedení mezi ovládací skříní a svorkovnicovou a regulační skříní na transformátorech 2 x 2 x 50 m, Celkem 4 x 50 m = 400 m x 2 kg/m = 800 kg = 0,8 t, 3 x 2 km (tam a zpět) = 6 km.
Celkem 0,8 x 6 = 0,48 tkm</t>
  </si>
  <si>
    <t>Dle příloh projektové dokumentace č. 1  a  dle výkresů č. 8, 9 PS 320
Podpěrný porcelánový izolátor 24 x 10 kg = 240 kg, 28 x 2 (tam a zpět) =  56 km. Celkem: 240 kg = 0,24 t x 56 km = 13,44 tkm</t>
  </si>
  <si>
    <t>Dle příloh projektové dokumentace č. 1  a  dle výkresů č. 8, 9 PS 320
Elektrošrot - ovládací skříně: 2 x 250 kg = 500 kg, Ostatní : 200 kg, 22 x 2 km (tam a zpět) = 44 km
Celkem: 500 kg + 200 kg = 700 kg = 0,7 t x 44 km = 30,8 tkm</t>
  </si>
  <si>
    <t>Dle příloh projektové dokumentace č. 1  a  dle výkresů č. 8, 9 PS 320
Ocelové konstrukce 4 x 500 kg = 2000 kg,  3 x 2 km (tam a zpět) = 6 km. 
Celkem 2 000 kg = 2 t x 6 km = 12 tkm</t>
  </si>
  <si>
    <t>Dle příloh projektové dokumentace č. 1  a  dle výkresů č. 8, 9 PS 320
Betonové základy: 6 m3 x 1,5 t = 9 t, 28 x 2 (tam a zpět) =  56 km,
Celkem: 9 t x  56 km = 504 tkm</t>
  </si>
  <si>
    <t xml:space="preserve">
</t>
  </si>
  <si>
    <t>Dle příloh projektové dokumentace č. 1  a  dle výkresů č. 8, 9 PS 320
Betonové základy: 6 m3 x 1,5 t = 9 t</t>
  </si>
  <si>
    <t>Dle příloh projektové dokumentace č. 1  a  dle výkresů č. 8, 9 PS 320
Podpěrný porcelánový izolátor 24 x 10 kg = 240 kg, Celkem: 240 kg = 0,24 t</t>
  </si>
  <si>
    <t>Dle příloh projektové dokumentace č. 1  a  dle výkresů č. 8, 9 PS 320
Elektrošrot - ovládací skříně 2 x 250 kg = 500 kg, Ostatní 200 kg 
Celkem: 500 kg + 200 kg = 700 kg = 0,7 t</t>
  </si>
  <si>
    <t>Dle příloh projektové dokumentace č. 1  a  dle výkresů č. 8, 9 PS 320
Zbytky izolačních materiálů 1 t</t>
  </si>
  <si>
    <t>Dle příloh projektové dokumentace č. 1  a  dle výkresů č. 8, 9 PS 320
Trojžilové kabelová vedení mezi transformátorem a rozvodnou 22 kV 2 x 125 m"
Celkem 2 x 125 m = 250 m x 4 kg/m = 1 000 kg = 1 t</t>
  </si>
  <si>
    <t>Dle příloh projektové dokumentace č. 1  a  dle výkresů č. 8, 9 PS 320
2 x výkonový transformátor 40 000 kg
Celkem: 2 x 40 000 = 80 000 kg = 80 t</t>
  </si>
  <si>
    <t>Dle příloh projektové dokumentace č. 1  a  dle výkresů č. 8, 9 PS 320
Lanové převěsy na stanoviště transformátorů 2x3x13 m = 78 m. Lanové klesačky z převěsů na průchodky transformátorů 2x3x4 m = 24 m. Celkem 78 + 24 m = 102 m</t>
  </si>
  <si>
    <t>Dle příloh projektové dokumentace č. 1  a  dle výkresů č. 8, 9 PS 320
Kabelová vedení mezi ovládací skříní a svorkovnicovou a regulační skříní na transformátorech 2 x 4 x 50 m. Celkem 16 x 50 m = 400 m</t>
  </si>
  <si>
    <t>Dle příloh projektové dokumentace č. 1, 5, 6, 7, 8, 9, 12, 13
každých 0,5 m, 60 x 2 + 80 x 2 + 80 x 2  + 55 x 2 + 55 x 2 = 660 ks</t>
  </si>
  <si>
    <t>Kabely 22 kV  pro provoizorní napájení od stanoviště T101 pro převoznou měnírnu</t>
  </si>
  <si>
    <t>Dle příloh projektové dokumentace č. 1, 5, 6, 7, 8, 9, 16 - 2 x 4 ks à 8 m = 64 m</t>
  </si>
  <si>
    <t>Dle příloh projektové dokumentace č. 1, 5, 6, 7, 8, 9, 14, 31, 40 - 4 x spojovací příložka pro nástavné kolejnice S49 - OK 9 - 4 x 3,77 = 15,1 kg</t>
  </si>
  <si>
    <t>Dle příloh projektové dokumentace č. 1, 5, 6, 7, 8, 9, 14, 31, 39
1 x nástavné kolejnice pro transformátory s rozchodem 1900 mm - OK 8 - 1 x 400 = 400 kg</t>
  </si>
  <si>
    <t xml:space="preserve">Nástavné kolejnice pro transformátory s rozchodem 1900 mm - OK 8 </t>
  </si>
  <si>
    <t>Dle příloh projektové dokumentace č. 1, 5, 6, 7, 8, 9, 14, 31, 38 - 4 x stop-blok - kolejová zarážka - OK 7 - 1,5 x 4 = 6 kg</t>
  </si>
  <si>
    <t xml:space="preserve">Stop-blok - kolejová zarážka - OK 7 </t>
  </si>
  <si>
    <t>Dle příloh projektové dokumentace č. 1, 5, 6, 7, 8, 9, 14, 31, 36 - 2 x 10 = 20 kg</t>
  </si>
  <si>
    <t>10 x ocelová konstrukce pro kabelovou příchtku - OK 5</t>
  </si>
  <si>
    <t>Dle příloh projektové dokumentace č. 1, 5, 6, 7, 8, 9, 14, 31, 37 - 2 x 10 = 20 kg</t>
  </si>
  <si>
    <t>Dle příloh projektové dokumentace č. 1, 5, 6, 7, 8, 9, 14, 31, 35 - 4 x 10 = 40 kg</t>
  </si>
  <si>
    <t xml:space="preserve">4 x ocelová konstrukce pro podpěrné izolátory vn svisle - OK 4 </t>
  </si>
  <si>
    <t>Dle příloh projektové dokumentace č. 1, 5, 6, 7, 8, 9, 14, 31, 34 - 2 x 116 = 232 kg</t>
  </si>
  <si>
    <t>Dle příloh projektové dokumentace č. 1, 5, 6, 7, 8, 9, 14, 31, 33 - 2 x 116 = 232 kg</t>
  </si>
  <si>
    <t>Dle příloh projektové dokumentace č. 1, 5, 6, 7, 8, 9, 14, 31, 32  -  2 x 348 =  696 kg</t>
  </si>
  <si>
    <t>2 x ocelové konstrukce pro podpěrné izolátory 110 kV - OK 1</t>
  </si>
  <si>
    <t>2 x konzola pro podpěrné izolátory vn + omezovače přepětí - OK 2</t>
  </si>
  <si>
    <t xml:space="preserve">2 x průchodková deska 22 kV - OK 6 </t>
  </si>
  <si>
    <t>2 x konzola pro podpěrné izolátory vn - OK 3</t>
  </si>
  <si>
    <t>Demontáže - poplatky za likvidaci odpadů</t>
  </si>
  <si>
    <t>KABELOVÁ PŘÍCHYTKA S FUNKČNÍ ODOLNOSTÍ PŘI POŽÁRU PRO ROZSAH UPNUTÍ OD 26 DO 50 MM</t>
  </si>
  <si>
    <r>
      <t xml:space="preserve">Tříotvorový držák kabelů pro kabely Ø 34 </t>
    </r>
    <r>
      <rPr>
        <sz val="8"/>
        <rFont val="Calibri"/>
        <family val="2"/>
        <charset val="238"/>
      </rPr>
      <t xml:space="preserve">÷ </t>
    </r>
    <r>
      <rPr>
        <sz val="8"/>
        <rFont val="Arial"/>
        <family val="2"/>
        <charset val="238"/>
      </rPr>
      <t>49 mm plastový</t>
    </r>
  </si>
  <si>
    <t>R703732PS32111</t>
  </si>
  <si>
    <t>Technická specifikace položky odpovídá příslušné cenové soustavě položky 703732</t>
  </si>
  <si>
    <t>R746177PS32112</t>
  </si>
  <si>
    <t>R746171PS23113</t>
  </si>
  <si>
    <t>R746184PS32114</t>
  </si>
  <si>
    <t>R746183PS32115</t>
  </si>
  <si>
    <t>R7461A1PS23116</t>
  </si>
  <si>
    <t>R7461A1PS23117</t>
  </si>
  <si>
    <t>R742K16PS32118</t>
  </si>
  <si>
    <t>R742K17PS32119</t>
  </si>
  <si>
    <t>R746161PS32120</t>
  </si>
  <si>
    <t>R746162PS32121</t>
  </si>
  <si>
    <t>R746163PS32122</t>
  </si>
  <si>
    <t>R746164PS32123</t>
  </si>
  <si>
    <t>R746165PS32124</t>
  </si>
  <si>
    <t>R746166PS32125</t>
  </si>
  <si>
    <t>R746167PS32126</t>
  </si>
  <si>
    <t>R746168PS32127</t>
  </si>
  <si>
    <t>R742573PS32129</t>
  </si>
  <si>
    <t>R742573PS32130</t>
  </si>
  <si>
    <t>R701AAAPS32131</t>
  </si>
  <si>
    <t>R701CBCPS32132</t>
  </si>
  <si>
    <t>R701CGBRS32133</t>
  </si>
  <si>
    <t>R701CGRPS32134</t>
  </si>
  <si>
    <t>R701CFDPS32135</t>
  </si>
  <si>
    <t>R701CGBPS32136</t>
  </si>
  <si>
    <t>R701EABPS32137</t>
  </si>
  <si>
    <t>R746Z92PS32140</t>
  </si>
  <si>
    <t>R746Z92PS321742</t>
  </si>
  <si>
    <t>R746Z92PS32144</t>
  </si>
  <si>
    <t>R746Z92PS32145</t>
  </si>
  <si>
    <t>R746Z92PS32146</t>
  </si>
  <si>
    <t>R132738PS32147</t>
  </si>
  <si>
    <t>R132739PS32148</t>
  </si>
  <si>
    <t>R015130PS32149</t>
  </si>
  <si>
    <t>R015270PS32150</t>
  </si>
  <si>
    <t>R015310PS32151</t>
  </si>
  <si>
    <t>R015420PS32152</t>
  </si>
  <si>
    <t>R015620PS32153</t>
  </si>
  <si>
    <t>R015690OS32154</t>
  </si>
  <si>
    <t>R015111PS32155</t>
  </si>
  <si>
    <t>R746697PS32157</t>
  </si>
  <si>
    <t>Technická specifikace položky odpovídá příslušné cenové soustavě položky 746697</t>
  </si>
  <si>
    <t>Dle příloh projektové dokumentace č. 1, 5, 6, 7, 8, 9  - 2 x 2 x 15</t>
  </si>
  <si>
    <t>Dle příloh projektové dokumentace č. 1, 12,13,18 - 45 + 60 + 30 = 135 m</t>
  </si>
  <si>
    <t>Dle příloh projektové dokumentace č. 1, 12,13, 18 - 45 + 60 + 30 = 135 m</t>
  </si>
  <si>
    <t>Dle příloh projektové dokumentace č. 1, 12,13, 18
Kabelový žlab TK 2 pro provizorní kabely: 16 + 8 = 24 m
Kabelový žlab TK 2 pro kabely od T101: (2 x 17) + (2 x 8) = 50 m
Kabelový žlab TK 2 pro kabely od T102: (2 x 8,5) = 17 m
Celkem: 24 + 50 + 17 = 91 + 5% ≈ 96 m</t>
  </si>
  <si>
    <t>Dle příloh projektové dokumentace č. 1, 12,13, 18
Korugovaná trubka 200/160 pro provizorní kabely: 18 + 3 + 2 = 23 m
Korugovaná trubka 200/160 pro kabely od T101:(2 x 8)+(2 x 8) + (2 x 12) + (2 x 4) + (2 x 2,5)+10 = 69 m
Korugovaná trubka 200/160 pro kabely od T102: (2 x 13)  (2 x 2,5) + (2 x 3) + (2x 4) = 45 m
Celkem: 23 + 69 + 45 = 137 + 5% ≈ 145 m</t>
  </si>
  <si>
    <t>Dle příloh projektové dokumentace č. 1, 12,13
Korugovaná trubka 200/160 pro provizorní kabely: 18 + 3 + 2 = 23 m
Korugovaná trubka 200/160 pro kabely od T101:(2 x 8)+(2x8) + (2x 12)+ (2x 4) + (2 x 2,5) = 69 m
Korugovaná trubka 200/160 pro kabely od T102: (2 x 13)  (2 x 2,5) + (2 x 3) + (2x 4) = 45 m
Celkem: 23 + 69 + 45 = 4137 + 5% ≈ 145 m</t>
  </si>
  <si>
    <t>Dle příloh projektové dokumentace č. 1, 12,13
Kabelové žlaby TK 2 v provozní budově:
pro kabely od T101: 2 x 1,5 = 3 m
pro kabely od T102: 2 x 8,5 = 17 m
Celkem:  3 + 17 = 20 m</t>
  </si>
  <si>
    <t xml:space="preserve">Kabelový žlab TK2 v provozní budově (pro 3 kabely 22 kV 1 x TK2) 2 x TK 2 nad sebou </t>
  </si>
  <si>
    <t>Dle příloh projektové dokumentace č. 1 12, 13, 14, 18 
Odvoz zeminy z výkopů pro provizorní kabely 22 kV: [(0,7+ 0,3) x 1,25 x 45]/3 = 18,75 m3  
Odvoz zeminy z výkopů pro nové kabely 22 kV od T101: [(1,55+ 0,4) x 1,25 x 60]/3 = 48,75 m3
Odvoz zeminy z výkopů pro nové kabely 22 kV od T102: [(1,55+ 0,4) x 1,25 x 30]/3 = 24,375 m3
Celkem: 18,75 + 48,75 + 24,375 = 91,875 m3</t>
  </si>
  <si>
    <t>Dle příloh projektové dokumentace č. 1 , 12, 13, 18
Odvoz zeminy z výkopů pro provizorní kabely 22 kV: [(0,7+ 0,3) x 1,25 x 45]/3 = 18,75 m3  
Odvoz zeminy z výkopů pro nové kabely 22 kV od T101: [(1,55+ 0,4) x 1,25 x 60]/3 = 48,75 m3
Odvoz zeminy z výkopů pro nové kabely 22 kV od T102: [(1,55+ 0,4) x 1,25 x 30]/3 = 24,375 m3
Celkem: 18,75 + 48,75 + 24,375 = 91,875 m3</t>
  </si>
  <si>
    <t>Dle příloh projektové dokumentace č. 1  a  dle výkresů č. 8, 9 PS 320
Uložení zeminy z výkopů pro provizorní kabely 22 kV: [(0,7+ 0,3) x 1,25 x 45]/3 = 18,75 m3  
Uložení  zeminy z výkopů pro nové kabely 22 kV od T101: [(1,55+ 0,4) x 1,25 x 60]/3 = 48,75 m3
Uložení zeminy z výkopů pro nové kabely 22 kV od T102: [(1,55+ 0,4) x 1,25 x 30]/3 = 24,375 m3
Celkem 18,75 + 48,75  + 24,375 = 91,875 m3 x 1,8 t/m3 = 165,375 t</t>
  </si>
  <si>
    <t>Technická specifikace položky odpovídá příslušné cenové soustavě položky 747138</t>
  </si>
  <si>
    <t>R747138PS32156</t>
  </si>
  <si>
    <t>R746697PS32158</t>
  </si>
  <si>
    <t>STĚNOVÁ PRŮCHODKA VENKOVNÍ 22 kV PLASTOVÁ</t>
  </si>
  <si>
    <t>Technická specifikace položky odpovídá příslušné cenové soustavě položky 745272</t>
  </si>
  <si>
    <t>Technická specifikace položky odpovídá příslušné cenové soustavě položky 709513</t>
  </si>
  <si>
    <t>Technická specifikace položky odpovídá příslušné cenové soustavě  položky 709513</t>
  </si>
  <si>
    <t>Technická specifikace položky odpovídá příslušné cenové soustavě 742K16</t>
  </si>
  <si>
    <t>Technická specifikace položky odpovídá příslušné cenové soustavě položky 742K17</t>
  </si>
  <si>
    <t>Technická specifikace položky odpovídá příslušné cenové soustavě položky 746Z92</t>
  </si>
  <si>
    <t>Technická specifikace položky odpovídá příslušné cenové soustavě položky 132738</t>
  </si>
  <si>
    <t>Technická specifikace položky odpovídá příslušné cenové soustavě položky 132739</t>
  </si>
  <si>
    <t>Technická specifikace položky odpovídá příslušné cenové soustavě položky 015111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</si>
</sst>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7" formatCode="#,##0.00\ &quot;Kč&quot;;\-#,##0.00\ &quot;Kč&quot;"/>
    <numFmt numFmtId="164" formatCode="m\/yyyy"/>
    <numFmt numFmtId="165" formatCode="#,##0.000"/>
    <numFmt numFmtId="166" formatCode="#,##0.0000"/>
    <numFmt numFmtId="167" formatCode="0.00000"/>
    <numFmt numFmtId="168" formatCode="#,##0.00_ ;\-#,##0.00\ "/>
  </numFmts>
  <fonts count="58"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b/>
      <sz val="14"/>
      <color theme="8" tint="-0.249977111117893"/>
      <name val="Arial"/>
      <family val="2"/>
      <charset val="238"/>
    </font>
    <font>
      <b/>
      <sz val="10"/>
      <color theme="8" tint="-0.249977111117893"/>
      <name val="Arial"/>
      <family val="2"/>
      <charset val="238"/>
    </font>
    <font>
      <sz val="10"/>
      <color theme="8" tint="-0.249977111117893"/>
      <name val="Arial"/>
      <family val="2"/>
      <charset val="238"/>
    </font>
    <font>
      <i/>
      <sz val="6"/>
      <color theme="1"/>
      <name val="Arial"/>
      <family val="2"/>
      <charset val="238"/>
    </font>
    <font>
      <i/>
      <sz val="8"/>
      <color theme="1"/>
      <name val="Arial"/>
      <family val="2"/>
      <charset val="238"/>
    </font>
    <font>
      <sz val="11"/>
      <color rgb="FFFF0000"/>
      <name val="Calibri"/>
      <family val="2"/>
      <charset val="238"/>
      <scheme val="minor"/>
    </font>
    <font>
      <b/>
      <sz val="11"/>
      <color theme="1"/>
      <name val="Calibri"/>
      <family val="2"/>
      <charset val="238"/>
      <scheme val="minor"/>
    </font>
    <font>
      <sz val="10"/>
      <color rgb="FFFF0000"/>
      <name val="Arial"/>
      <family val="2"/>
      <charset val="238"/>
    </font>
    <font>
      <sz val="11"/>
      <name val="Calibri"/>
      <family val="2"/>
      <charset val="238"/>
      <scheme val="minor"/>
    </font>
    <font>
      <u/>
      <sz val="11"/>
      <color theme="1"/>
      <name val="Calibri"/>
      <family val="2"/>
      <charset val="238"/>
      <scheme val="minor"/>
    </font>
    <font>
      <b/>
      <sz val="14"/>
      <color rgb="FF0070C0"/>
      <name val="Courier New CE"/>
      <family val="3"/>
      <charset val="238"/>
    </font>
    <font>
      <b/>
      <sz val="14"/>
      <name val="Courier New CE"/>
      <family val="3"/>
      <charset val="238"/>
    </font>
    <font>
      <sz val="10"/>
      <name val="Arial CE"/>
    </font>
    <font>
      <sz val="9"/>
      <name val="Arial CE"/>
    </font>
    <font>
      <b/>
      <sz val="11"/>
      <color rgb="FFFF0000"/>
      <name val="Arial"/>
      <family val="2"/>
      <charset val="238"/>
    </font>
    <font>
      <b/>
      <sz val="12"/>
      <color rgb="FFFF0000"/>
      <name val="Arial"/>
      <family val="2"/>
      <charset val="238"/>
    </font>
    <font>
      <b/>
      <sz val="10"/>
      <color rgb="FFFF0000"/>
      <name val="Arial"/>
      <family val="2"/>
      <charset val="238"/>
    </font>
    <font>
      <sz val="8"/>
      <name val="Calibri"/>
      <family val="2"/>
      <charset val="238"/>
    </font>
  </fonts>
  <fills count="15">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4" tint="0.7999816888943144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rgb="FF5FAB01"/>
        <bgColor indexed="64"/>
      </patternFill>
    </fill>
    <fill>
      <patternFill patternType="solid">
        <fgColor rgb="FFFFFF00"/>
        <bgColor indexed="64"/>
      </patternFill>
    </fill>
    <fill>
      <patternFill patternType="solid">
        <fgColor indexed="42"/>
        <bgColor indexed="64"/>
      </patternFill>
    </fill>
    <fill>
      <patternFill patternType="solid">
        <fgColor indexed="9"/>
        <bgColor indexed="64"/>
      </patternFill>
    </fill>
    <fill>
      <patternFill patternType="solid">
        <fgColor rgb="FFFFC000"/>
        <bgColor indexed="64"/>
      </patternFill>
    </fill>
  </fills>
  <borders count="71">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style="thick">
        <color auto="1"/>
      </left>
      <right/>
      <top style="thick">
        <color auto="1"/>
      </top>
      <bottom style="thin">
        <color indexed="64"/>
      </bottom>
      <diagonal/>
    </border>
    <border>
      <left/>
      <right style="thin">
        <color auto="1"/>
      </right>
      <top style="thick">
        <color auto="1"/>
      </top>
      <bottom style="thin">
        <color indexed="64"/>
      </bottom>
      <diagonal/>
    </border>
    <border>
      <left style="thick">
        <color indexed="64"/>
      </left>
      <right style="thick">
        <color indexed="64"/>
      </right>
      <top style="thick">
        <color indexed="64"/>
      </top>
      <bottom style="thick">
        <color indexed="64"/>
      </bottom>
      <diagonal/>
    </border>
    <border>
      <left style="thin">
        <color indexed="64"/>
      </left>
      <right style="thin">
        <color indexed="64"/>
      </right>
      <top style="thick">
        <color indexed="64"/>
      </top>
      <bottom style="thin">
        <color indexed="64"/>
      </bottom>
      <diagonal/>
    </border>
    <border>
      <left/>
      <right style="thin">
        <color indexed="64"/>
      </right>
      <top/>
      <bottom style="thin">
        <color indexed="64"/>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thin">
        <color auto="1"/>
      </bottom>
      <diagonal/>
    </border>
    <border>
      <left/>
      <right style="medium">
        <color indexed="64"/>
      </right>
      <top style="medium">
        <color indexed="64"/>
      </top>
      <bottom style="thin">
        <color auto="1"/>
      </bottom>
      <diagonal/>
    </border>
    <border>
      <left style="medium">
        <color indexed="64"/>
      </left>
      <right style="thin">
        <color indexed="64"/>
      </right>
      <top style="thin">
        <color auto="1"/>
      </top>
      <bottom style="thin">
        <color auto="1"/>
      </bottom>
      <diagonal/>
    </border>
    <border>
      <left style="medium">
        <color indexed="64"/>
      </left>
      <right style="thin">
        <color indexed="64"/>
      </right>
      <top style="thin">
        <color auto="1"/>
      </top>
      <bottom style="medium">
        <color indexed="64"/>
      </bottom>
      <diagonal/>
    </border>
    <border>
      <left style="thin">
        <color indexed="64"/>
      </left>
      <right style="medium">
        <color indexed="64"/>
      </right>
      <top style="thin">
        <color indexed="64"/>
      </top>
      <bottom style="medium">
        <color indexed="64"/>
      </bottom>
      <diagonal/>
    </border>
  </borders>
  <cellStyleXfs count="6">
    <xf numFmtId="0" fontId="0" fillId="0" borderId="0"/>
    <xf numFmtId="0" fontId="4" fillId="0" borderId="0">
      <alignment vertical="center"/>
    </xf>
    <xf numFmtId="0" fontId="6" fillId="0" borderId="0">
      <alignment vertical="center"/>
    </xf>
    <xf numFmtId="0" fontId="4" fillId="0" borderId="0"/>
    <xf numFmtId="0" fontId="52" fillId="0" borderId="0"/>
    <xf numFmtId="0" fontId="4" fillId="0" borderId="0">
      <alignment vertical="top"/>
    </xf>
  </cellStyleXfs>
  <cellXfs count="201">
    <xf numFmtId="0" fontId="0" fillId="0" borderId="0" xfId="0"/>
    <xf numFmtId="0" fontId="1" fillId="0" borderId="0" xfId="0" applyFont="1" applyAlignment="1" applyProtection="1">
      <alignment vertical="center"/>
      <protection locked="0"/>
    </xf>
    <xf numFmtId="0" fontId="10" fillId="5" borderId="7" xfId="0" applyFont="1" applyFill="1" applyBorder="1" applyAlignment="1" applyProtection="1">
      <alignment vertical="center"/>
      <protection locked="0"/>
    </xf>
    <xf numFmtId="0" fontId="13" fillId="3" borderId="7" xfId="0" applyFont="1" applyFill="1" applyBorder="1" applyAlignment="1" applyProtection="1">
      <alignment vertical="center"/>
      <protection locked="0"/>
    </xf>
    <xf numFmtId="0" fontId="10" fillId="5" borderId="7" xfId="0" applyFont="1" applyFill="1" applyBorder="1" applyAlignment="1" applyProtection="1">
      <alignment horizontal="center"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2" fillId="0" borderId="13" xfId="0" applyFont="1" applyFill="1" applyBorder="1" applyAlignment="1" applyProtection="1">
      <alignment vertical="center"/>
      <protection hidden="1"/>
    </xf>
    <xf numFmtId="0" fontId="2" fillId="0" borderId="28" xfId="0" applyFont="1" applyFill="1" applyBorder="1" applyAlignment="1" applyProtection="1">
      <alignment vertical="center"/>
      <protection hidden="1"/>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 fillId="0" borderId="35" xfId="0" applyFont="1" applyBorder="1" applyAlignment="1" applyProtection="1">
      <alignment vertical="center"/>
      <protection locked="0"/>
    </xf>
    <xf numFmtId="0" fontId="1" fillId="0" borderId="36" xfId="0" applyFont="1" applyBorder="1" applyAlignment="1" applyProtection="1">
      <alignment horizontal="center" vertical="center"/>
      <protection locked="0"/>
    </xf>
    <xf numFmtId="0" fontId="1" fillId="0" borderId="37" xfId="0" applyFont="1" applyBorder="1" applyAlignment="1" applyProtection="1">
      <alignment vertical="center"/>
      <protection locked="0"/>
    </xf>
    <xf numFmtId="0" fontId="1" fillId="0" borderId="38" xfId="0" applyFont="1" applyBorder="1" applyAlignment="1" applyProtection="1">
      <alignment horizontal="center" vertical="center"/>
      <protection locked="0"/>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0" fontId="11" fillId="0" borderId="28" xfId="0" applyFont="1" applyFill="1" applyBorder="1" applyAlignment="1" applyProtection="1">
      <alignment vertical="top"/>
      <protection hidden="1"/>
    </xf>
    <xf numFmtId="0" fontId="11" fillId="0" borderId="13" xfId="0" applyFont="1" applyFill="1" applyBorder="1" applyAlignment="1" applyProtection="1">
      <alignment vertical="top"/>
      <protection hidden="1"/>
    </xf>
    <xf numFmtId="0" fontId="4" fillId="0" borderId="43" xfId="2" applyFont="1" applyFill="1" applyBorder="1" applyAlignment="1" applyProtection="1">
      <alignment horizontal="left" vertical="center"/>
      <protection hidden="1"/>
    </xf>
    <xf numFmtId="0" fontId="4" fillId="0" borderId="44" xfId="2" applyFont="1" applyFill="1" applyBorder="1" applyAlignment="1" applyProtection="1">
      <alignment vertical="center" wrapText="1"/>
      <protection hidden="1"/>
    </xf>
    <xf numFmtId="0" fontId="4" fillId="0" borderId="42" xfId="2" applyFont="1" applyFill="1" applyBorder="1" applyAlignment="1" applyProtection="1">
      <alignment horizontal="left" vertical="center"/>
      <protection hidden="1"/>
    </xf>
    <xf numFmtId="0" fontId="4" fillId="0" borderId="45" xfId="2" applyFont="1" applyFill="1" applyBorder="1" applyAlignment="1" applyProtection="1">
      <alignment vertical="center" wrapText="1"/>
      <protection hidden="1"/>
    </xf>
    <xf numFmtId="0" fontId="4" fillId="0" borderId="46" xfId="2" applyFont="1" applyFill="1" applyBorder="1" applyAlignment="1" applyProtection="1">
      <alignment horizontal="left" vertical="center"/>
      <protection hidden="1"/>
    </xf>
    <xf numFmtId="0" fontId="4" fillId="0" borderId="47"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49" fontId="20" fillId="0" borderId="24" xfId="0" applyNumberFormat="1" applyFont="1" applyFill="1" applyBorder="1" applyAlignment="1" applyProtection="1">
      <alignment vertical="center"/>
      <protection hidden="1"/>
    </xf>
    <xf numFmtId="0" fontId="20" fillId="0" borderId="25" xfId="0" applyNumberFormat="1" applyFont="1" applyFill="1" applyBorder="1" applyAlignment="1" applyProtection="1">
      <alignment vertical="center"/>
      <protection hidden="1"/>
    </xf>
    <xf numFmtId="49" fontId="20" fillId="0" borderId="26" xfId="0" applyNumberFormat="1" applyFont="1" applyFill="1" applyBorder="1" applyAlignment="1" applyProtection="1">
      <alignment horizontal="right" vertical="center"/>
      <protection hidden="1"/>
    </xf>
    <xf numFmtId="49" fontId="5" fillId="0" borderId="11"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horizontal="left" vertical="top"/>
    </xf>
    <xf numFmtId="49" fontId="5" fillId="0" borderId="11" xfId="0" applyNumberFormat="1" applyFont="1" applyFill="1" applyBorder="1" applyAlignment="1" applyProtection="1">
      <alignment vertical="top" wrapText="1"/>
    </xf>
    <xf numFmtId="49" fontId="11" fillId="0" borderId="13" xfId="0" applyNumberFormat="1" applyFont="1" applyFill="1" applyBorder="1" applyAlignment="1" applyProtection="1">
      <alignment vertical="top"/>
      <protection hidden="1"/>
    </xf>
    <xf numFmtId="49" fontId="11" fillId="0" borderId="14" xfId="0" applyNumberFormat="1" applyFont="1" applyFill="1" applyBorder="1" applyAlignment="1" applyProtection="1">
      <alignment vertical="top"/>
      <protection hidden="1"/>
    </xf>
    <xf numFmtId="0" fontId="10" fillId="0" borderId="23" xfId="0" applyFont="1" applyFill="1" applyBorder="1" applyAlignment="1" applyProtection="1">
      <alignment vertical="center"/>
      <protection locked="0"/>
    </xf>
    <xf numFmtId="0" fontId="10" fillId="0" borderId="23" xfId="0" applyNumberFormat="1" applyFont="1" applyFill="1" applyBorder="1" applyAlignment="1" applyProtection="1">
      <alignment vertical="center"/>
      <protection locked="0"/>
    </xf>
    <xf numFmtId="14" fontId="10" fillId="0" borderId="49" xfId="0" applyNumberFormat="1" applyFont="1" applyFill="1" applyBorder="1" applyAlignment="1" applyProtection="1">
      <alignment vertical="center"/>
      <protection locked="0"/>
    </xf>
    <xf numFmtId="0" fontId="38" fillId="0" borderId="0" xfId="0" applyFont="1" applyAlignment="1">
      <alignment horizontal="center"/>
    </xf>
    <xf numFmtId="0" fontId="39" fillId="0" borderId="0" xfId="0" applyFont="1" applyAlignment="1">
      <alignment horizontal="center"/>
    </xf>
    <xf numFmtId="0" fontId="3" fillId="7" borderId="25" xfId="0" applyFont="1" applyFill="1" applyBorder="1" applyAlignment="1" applyProtection="1">
      <alignment vertical="center"/>
      <protection hidden="1"/>
    </xf>
    <xf numFmtId="0" fontId="3" fillId="8" borderId="51" xfId="0" applyFont="1" applyFill="1" applyBorder="1" applyAlignment="1" applyProtection="1">
      <alignment vertical="center"/>
      <protection hidden="1"/>
    </xf>
    <xf numFmtId="0" fontId="10" fillId="5" borderId="31" xfId="0" applyFont="1" applyFill="1" applyBorder="1" applyAlignment="1" applyProtection="1">
      <alignment vertical="center"/>
      <protection locked="0"/>
    </xf>
    <xf numFmtId="164" fontId="42" fillId="0" borderId="40" xfId="0" applyNumberFormat="1" applyFont="1" applyFill="1" applyBorder="1" applyAlignment="1" applyProtection="1">
      <alignment horizontal="left" vertical="center" wrapText="1"/>
      <protection locked="0"/>
    </xf>
    <xf numFmtId="49" fontId="1" fillId="0" borderId="5" xfId="0" applyNumberFormat="1" applyFont="1" applyFill="1" applyBorder="1" applyAlignment="1" applyProtection="1">
      <alignment horizontal="center" vertical="center"/>
      <protection locked="0"/>
    </xf>
    <xf numFmtId="165" fontId="1" fillId="0" borderId="5" xfId="0" applyNumberFormat="1" applyFont="1" applyFill="1" applyBorder="1" applyAlignment="1" applyProtection="1">
      <alignment horizontal="center" vertical="center"/>
      <protection locked="0"/>
    </xf>
    <xf numFmtId="2" fontId="1" fillId="0" borderId="5" xfId="0" applyNumberFormat="1" applyFont="1" applyFill="1" applyBorder="1" applyAlignment="1" applyProtection="1">
      <alignment horizontal="center" vertical="center"/>
      <protection locked="0"/>
    </xf>
    <xf numFmtId="4" fontId="9" fillId="0" borderId="5" xfId="2" applyNumberFormat="1" applyFont="1" applyFill="1" applyBorder="1" applyAlignment="1" applyProtection="1">
      <alignment horizontal="center" vertical="center"/>
      <protection locked="0"/>
    </xf>
    <xf numFmtId="0" fontId="41" fillId="0" borderId="13" xfId="0" applyNumberFormat="1" applyFont="1" applyFill="1" applyBorder="1" applyAlignment="1" applyProtection="1">
      <alignment vertical="center"/>
      <protection locked="0"/>
    </xf>
    <xf numFmtId="49" fontId="41" fillId="0" borderId="13" xfId="0" applyNumberFormat="1" applyFont="1" applyFill="1" applyBorder="1" applyAlignment="1" applyProtection="1">
      <alignment vertical="center"/>
      <protection locked="0"/>
    </xf>
    <xf numFmtId="0" fontId="41" fillId="0" borderId="30" xfId="0" applyFont="1" applyFill="1" applyBorder="1" applyAlignment="1" applyProtection="1">
      <alignment vertical="center"/>
      <protection locked="0"/>
    </xf>
    <xf numFmtId="0" fontId="41" fillId="0" borderId="29" xfId="0" applyFont="1" applyFill="1" applyBorder="1" applyAlignment="1" applyProtection="1">
      <alignment horizontal="left" vertical="center"/>
      <protection locked="0"/>
    </xf>
    <xf numFmtId="49" fontId="41" fillId="0" borderId="13" xfId="0" applyNumberFormat="1" applyFont="1" applyFill="1" applyBorder="1" applyAlignment="1" applyProtection="1">
      <alignment vertical="center" wrapText="1"/>
      <protection locked="0"/>
    </xf>
    <xf numFmtId="164" fontId="41" fillId="0" borderId="9" xfId="0" applyNumberFormat="1" applyFont="1" applyFill="1" applyBorder="1" applyAlignment="1" applyProtection="1">
      <alignment horizontal="left" vertical="center"/>
      <protection locked="0"/>
    </xf>
    <xf numFmtId="164" fontId="41" fillId="0" borderId="39" xfId="0" applyNumberFormat="1" applyFont="1" applyFill="1" applyBorder="1" applyAlignment="1" applyProtection="1">
      <alignment horizontal="left" vertical="center"/>
      <protection locked="0"/>
    </xf>
    <xf numFmtId="0" fontId="10" fillId="5" borderId="7" xfId="0" applyFont="1" applyFill="1" applyBorder="1" applyAlignment="1" applyProtection="1">
      <alignment horizontal="left" vertical="center"/>
      <protection locked="0"/>
    </xf>
    <xf numFmtId="0" fontId="1" fillId="10" borderId="0" xfId="0" applyFont="1" applyFill="1" applyAlignment="1" applyProtection="1">
      <alignment vertical="center"/>
      <protection locked="0"/>
    </xf>
    <xf numFmtId="0" fontId="1" fillId="0" borderId="0" xfId="0" applyFont="1" applyFill="1" applyAlignment="1" applyProtection="1">
      <alignment vertical="center"/>
    </xf>
    <xf numFmtId="49" fontId="43" fillId="0" borderId="22" xfId="0" applyNumberFormat="1" applyFont="1" applyFill="1" applyBorder="1" applyAlignment="1" applyProtection="1">
      <alignment horizontal="right" vertical="top" wrapText="1"/>
      <protection hidden="1"/>
    </xf>
    <xf numFmtId="0" fontId="20" fillId="0" borderId="21" xfId="0" applyFont="1" applyFill="1" applyBorder="1" applyAlignment="1" applyProtection="1">
      <alignment vertical="center" wrapText="1"/>
      <protection hidden="1"/>
    </xf>
    <xf numFmtId="0" fontId="44" fillId="0" borderId="53" xfId="0" applyFont="1" applyFill="1" applyBorder="1" applyAlignment="1" applyProtection="1">
      <alignment horizontal="right" vertical="top" wrapText="1"/>
      <protection hidden="1"/>
    </xf>
    <xf numFmtId="0" fontId="20" fillId="0" borderId="21" xfId="0" applyFont="1" applyFill="1" applyBorder="1" applyAlignment="1" applyProtection="1">
      <alignment horizontal="center" vertical="center" wrapText="1"/>
      <protection hidden="1"/>
    </xf>
    <xf numFmtId="4" fontId="9" fillId="0" borderId="34" xfId="2" applyNumberFormat="1" applyFont="1" applyFill="1" applyBorder="1" applyAlignment="1" applyProtection="1">
      <alignment horizontal="right" vertical="center"/>
    </xf>
    <xf numFmtId="1" fontId="1" fillId="6" borderId="33" xfId="0" applyNumberFormat="1" applyFont="1" applyFill="1" applyBorder="1" applyAlignment="1" applyProtection="1">
      <alignment horizontal="center" vertical="center"/>
    </xf>
    <xf numFmtId="49" fontId="1" fillId="6" borderId="5" xfId="0" applyNumberFormat="1" applyFont="1" applyFill="1" applyBorder="1" applyAlignment="1" applyProtection="1">
      <alignment horizontal="center" vertical="center"/>
      <protection locked="0"/>
    </xf>
    <xf numFmtId="49" fontId="8" fillId="0" borderId="5" xfId="2" applyNumberFormat="1" applyFont="1" applyFill="1" applyBorder="1" applyAlignment="1" applyProtection="1">
      <alignment horizontal="left" vertical="center" wrapText="1"/>
      <protection locked="0"/>
    </xf>
    <xf numFmtId="49" fontId="8" fillId="0" borderId="4" xfId="2" applyNumberFormat="1" applyFont="1" applyFill="1" applyBorder="1" applyAlignment="1" applyProtection="1">
      <alignment horizontal="left" vertical="center" wrapText="1"/>
      <protection locked="0"/>
    </xf>
    <xf numFmtId="49" fontId="7" fillId="0" borderId="1" xfId="2" applyNumberFormat="1" applyFont="1" applyFill="1" applyBorder="1" applyAlignment="1" applyProtection="1">
      <alignment horizontal="left" vertical="center" wrapText="1" shrinkToFit="1"/>
      <protection locked="0"/>
    </xf>
    <xf numFmtId="166" fontId="1" fillId="0" borderId="5" xfId="0" applyNumberFormat="1" applyFont="1" applyFill="1" applyBorder="1" applyAlignment="1" applyProtection="1">
      <alignment horizontal="center" vertical="center"/>
      <protection locked="0"/>
    </xf>
    <xf numFmtId="4" fontId="13" fillId="3" borderId="18" xfId="0" applyNumberFormat="1" applyFont="1" applyFill="1" applyBorder="1" applyAlignment="1" applyProtection="1">
      <alignment horizontal="right" vertical="center"/>
      <protection locked="0"/>
    </xf>
    <xf numFmtId="4" fontId="10" fillId="5" borderId="32" xfId="0" applyNumberFormat="1" applyFont="1" applyFill="1" applyBorder="1" applyAlignment="1" applyProtection="1">
      <alignment horizontal="right" vertical="center"/>
      <protection locked="0"/>
    </xf>
    <xf numFmtId="14" fontId="0" fillId="0" borderId="0" xfId="0" applyNumberFormat="1"/>
    <xf numFmtId="0" fontId="1" fillId="0" borderId="0" xfId="0" applyFont="1" applyAlignment="1" applyProtection="1">
      <alignment vertical="center" wrapText="1"/>
      <protection hidden="1"/>
    </xf>
    <xf numFmtId="49" fontId="40" fillId="0" borderId="11" xfId="0" applyNumberFormat="1" applyFont="1" applyFill="1" applyBorder="1" applyAlignment="1" applyProtection="1">
      <alignment horizontal="center" vertical="top" wrapText="1"/>
      <protection locked="0"/>
    </xf>
    <xf numFmtId="0" fontId="46" fillId="0" borderId="0" xfId="0" applyFont="1"/>
    <xf numFmtId="0" fontId="0" fillId="11" borderId="0" xfId="0" applyFill="1"/>
    <xf numFmtId="3" fontId="50" fillId="0" borderId="54" xfId="3" applyNumberFormat="1" applyFont="1" applyFill="1" applyBorder="1" applyAlignment="1">
      <alignment horizontal="center" vertical="center"/>
    </xf>
    <xf numFmtId="3" fontId="50" fillId="0" borderId="54" xfId="3" applyNumberFormat="1" applyFont="1" applyFill="1" applyBorder="1" applyAlignment="1">
      <alignment horizontal="right" vertical="center"/>
    </xf>
    <xf numFmtId="3" fontId="51" fillId="12" borderId="54" xfId="3" applyNumberFormat="1" applyFont="1" applyFill="1" applyBorder="1" applyAlignment="1">
      <alignment horizontal="right" vertical="center"/>
    </xf>
    <xf numFmtId="0" fontId="2" fillId="0" borderId="0" xfId="0" applyFont="1" applyAlignment="1" applyProtection="1">
      <alignment vertical="center"/>
      <protection hidden="1"/>
    </xf>
    <xf numFmtId="0" fontId="2" fillId="0" borderId="0" xfId="0" applyFont="1" applyAlignment="1" applyProtection="1">
      <alignment vertical="center" wrapText="1"/>
      <protection hidden="1"/>
    </xf>
    <xf numFmtId="0" fontId="53" fillId="13" borderId="55" xfId="4" applyFont="1" applyFill="1" applyBorder="1" applyAlignment="1" applyProtection="1">
      <alignment horizontal="center" vertical="center" wrapText="1"/>
    </xf>
    <xf numFmtId="0" fontId="53" fillId="13" borderId="56" xfId="4" applyNumberFormat="1" applyFont="1" applyFill="1" applyBorder="1" applyAlignment="1" applyProtection="1">
      <alignment horizontal="center" vertical="center"/>
    </xf>
    <xf numFmtId="167" fontId="53" fillId="13" borderId="56" xfId="4" applyNumberFormat="1" applyFont="1" applyFill="1" applyBorder="1" applyAlignment="1" applyProtection="1">
      <alignment horizontal="center" vertical="center"/>
    </xf>
    <xf numFmtId="4" fontId="2" fillId="0" borderId="0" xfId="0" applyNumberFormat="1" applyFont="1" applyAlignment="1" applyProtection="1">
      <alignment vertical="center"/>
      <protection hidden="1"/>
    </xf>
    <xf numFmtId="168" fontId="2" fillId="0" borderId="0" xfId="0" applyNumberFormat="1" applyFont="1" applyAlignment="1" applyProtection="1">
      <alignment vertical="center"/>
      <protection hidden="1"/>
    </xf>
    <xf numFmtId="0" fontId="1" fillId="0" borderId="0" xfId="0" applyFont="1" applyBorder="1" applyAlignment="1" applyProtection="1">
      <alignment horizontal="right" vertical="center"/>
      <protection locked="0"/>
    </xf>
    <xf numFmtId="0" fontId="1" fillId="0" borderId="15" xfId="0" applyFont="1" applyBorder="1" applyAlignment="1" applyProtection="1">
      <alignment horizontal="right" vertical="center"/>
      <protection locked="0"/>
    </xf>
    <xf numFmtId="0" fontId="1" fillId="0" borderId="0" xfId="0" applyFont="1" applyFill="1" applyBorder="1" applyAlignment="1" applyProtection="1">
      <alignment vertical="center"/>
      <protection locked="0"/>
    </xf>
    <xf numFmtId="49" fontId="10" fillId="10" borderId="57" xfId="0" applyNumberFormat="1" applyFont="1" applyFill="1" applyBorder="1" applyAlignment="1" applyProtection="1">
      <alignment horizontal="left" vertical="center"/>
      <protection locked="0"/>
    </xf>
    <xf numFmtId="49" fontId="10" fillId="10" borderId="57" xfId="0" applyNumberFormat="1" applyFont="1" applyFill="1" applyBorder="1" applyAlignment="1" applyProtection="1">
      <alignment vertical="center"/>
      <protection locked="0"/>
    </xf>
    <xf numFmtId="0" fontId="10" fillId="10" borderId="57" xfId="0" applyFont="1" applyFill="1" applyBorder="1" applyAlignment="1" applyProtection="1">
      <alignment horizontal="center" vertical="center"/>
      <protection locked="0"/>
    </xf>
    <xf numFmtId="165" fontId="10" fillId="10" borderId="57" xfId="0" applyNumberFormat="1" applyFont="1" applyFill="1" applyBorder="1" applyAlignment="1" applyProtection="1">
      <alignment horizontal="right" vertical="center"/>
      <protection locked="0"/>
    </xf>
    <xf numFmtId="49" fontId="8" fillId="3" borderId="5" xfId="2" applyNumberFormat="1" applyFont="1" applyFill="1" applyBorder="1" applyAlignment="1" applyProtection="1">
      <alignment horizontal="left" vertical="center" wrapText="1"/>
      <protection locked="0"/>
    </xf>
    <xf numFmtId="49" fontId="7" fillId="3" borderId="1" xfId="2" applyNumberFormat="1" applyFont="1" applyFill="1" applyBorder="1" applyAlignment="1" applyProtection="1">
      <alignment horizontal="left" vertical="center" wrapText="1" shrinkToFit="1"/>
      <protection locked="0"/>
    </xf>
    <xf numFmtId="49" fontId="8" fillId="3" borderId="19" xfId="2" applyNumberFormat="1" applyFont="1" applyFill="1" applyBorder="1" applyAlignment="1" applyProtection="1">
      <alignment horizontal="left" vertical="center" wrapText="1" shrinkToFit="1"/>
      <protection locked="0"/>
    </xf>
    <xf numFmtId="49" fontId="55" fillId="0" borderId="13" xfId="0" applyNumberFormat="1" applyFont="1" applyFill="1" applyBorder="1" applyAlignment="1" applyProtection="1">
      <alignment vertical="top" wrapText="1"/>
      <protection locked="0"/>
    </xf>
    <xf numFmtId="14" fontId="56" fillId="0" borderId="48" xfId="0" applyNumberFormat="1" applyFont="1" applyFill="1" applyBorder="1" applyAlignment="1" applyProtection="1">
      <alignment vertical="center"/>
      <protection locked="0"/>
    </xf>
    <xf numFmtId="0" fontId="13" fillId="4" borderId="19" xfId="0" applyFont="1" applyFill="1" applyBorder="1" applyAlignment="1" applyProtection="1">
      <alignment horizontal="center" vertical="center"/>
      <protection hidden="1"/>
    </xf>
    <xf numFmtId="0" fontId="1" fillId="14" borderId="0" xfId="0" applyFont="1" applyFill="1" applyAlignment="1" applyProtection="1">
      <alignment vertical="center"/>
      <protection locked="0"/>
    </xf>
    <xf numFmtId="49" fontId="10" fillId="14" borderId="57" xfId="0" applyNumberFormat="1" applyFont="1" applyFill="1" applyBorder="1" applyAlignment="1" applyProtection="1">
      <alignment horizontal="left" vertical="center"/>
      <protection locked="0"/>
    </xf>
    <xf numFmtId="49" fontId="10" fillId="14" borderId="57" xfId="0" applyNumberFormat="1" applyFont="1" applyFill="1" applyBorder="1" applyAlignment="1" applyProtection="1">
      <alignment vertical="center"/>
      <protection locked="0"/>
    </xf>
    <xf numFmtId="0" fontId="10" fillId="14" borderId="57" xfId="0" applyFont="1" applyFill="1" applyBorder="1" applyAlignment="1" applyProtection="1">
      <alignment horizontal="center" vertical="center"/>
      <protection locked="0"/>
    </xf>
    <xf numFmtId="165" fontId="10" fillId="14" borderId="57" xfId="0" applyNumberFormat="1" applyFont="1" applyFill="1" applyBorder="1" applyAlignment="1" applyProtection="1">
      <alignment horizontal="right" vertical="center"/>
      <protection locked="0"/>
    </xf>
    <xf numFmtId="0" fontId="10" fillId="14" borderId="57" xfId="0" applyNumberFormat="1" applyFont="1" applyFill="1" applyBorder="1" applyAlignment="1" applyProtection="1">
      <alignment horizontal="left" vertical="center"/>
      <protection locked="0"/>
    </xf>
    <xf numFmtId="49" fontId="10" fillId="10" borderId="58" xfId="0" applyNumberFormat="1" applyFont="1" applyFill="1" applyBorder="1" applyAlignment="1" applyProtection="1">
      <alignment vertical="center"/>
      <protection locked="0"/>
    </xf>
    <xf numFmtId="4" fontId="10" fillId="10" borderId="59" xfId="0" applyNumberFormat="1" applyFont="1" applyFill="1" applyBorder="1" applyAlignment="1" applyProtection="1">
      <alignment horizontal="right" vertical="center"/>
      <protection locked="0"/>
    </xf>
    <xf numFmtId="1" fontId="1" fillId="6" borderId="60" xfId="0" applyNumberFormat="1" applyFont="1" applyFill="1" applyBorder="1" applyAlignment="1" applyProtection="1">
      <alignment horizontal="center" vertical="center"/>
    </xf>
    <xf numFmtId="4" fontId="9" fillId="0" borderId="61" xfId="2" applyNumberFormat="1" applyFont="1" applyFill="1" applyBorder="1" applyAlignment="1" applyProtection="1">
      <alignment horizontal="right" vertical="center"/>
    </xf>
    <xf numFmtId="0" fontId="1" fillId="0" borderId="62" xfId="0" applyFont="1" applyBorder="1" applyAlignment="1" applyProtection="1">
      <alignment vertical="center"/>
      <protection locked="0"/>
    </xf>
    <xf numFmtId="0" fontId="1" fillId="0" borderId="63" xfId="0" applyFont="1" applyBorder="1" applyAlignment="1" applyProtection="1">
      <alignment horizontal="center" vertical="center"/>
      <protection locked="0"/>
    </xf>
    <xf numFmtId="0" fontId="1" fillId="0" borderId="64" xfId="0" applyFont="1" applyBorder="1" applyAlignment="1" applyProtection="1">
      <alignment vertical="center"/>
      <protection locked="0"/>
    </xf>
    <xf numFmtId="0" fontId="1" fillId="0" borderId="65" xfId="0" applyFont="1" applyBorder="1" applyAlignment="1" applyProtection="1">
      <alignment horizontal="center" vertical="center"/>
      <protection locked="0"/>
    </xf>
    <xf numFmtId="49" fontId="2" fillId="10" borderId="57" xfId="0" applyNumberFormat="1" applyFont="1" applyFill="1" applyBorder="1" applyAlignment="1" applyProtection="1">
      <alignment horizontal="left" vertical="center"/>
      <protection locked="0"/>
    </xf>
    <xf numFmtId="49" fontId="2" fillId="10" borderId="57" xfId="0" applyNumberFormat="1" applyFont="1" applyFill="1" applyBorder="1" applyAlignment="1" applyProtection="1">
      <alignment vertical="center"/>
      <protection locked="0"/>
    </xf>
    <xf numFmtId="0" fontId="2" fillId="10" borderId="57" xfId="0" applyFont="1" applyFill="1" applyBorder="1" applyAlignment="1" applyProtection="1">
      <alignment horizontal="center" vertical="center"/>
      <protection locked="0"/>
    </xf>
    <xf numFmtId="165" fontId="2" fillId="10" borderId="57" xfId="0" applyNumberFormat="1" applyFont="1" applyFill="1" applyBorder="1" applyAlignment="1" applyProtection="1">
      <alignment horizontal="right" vertical="center"/>
      <protection locked="0"/>
    </xf>
    <xf numFmtId="4" fontId="8" fillId="0" borderId="5" xfId="2" applyNumberFormat="1" applyFont="1" applyFill="1" applyBorder="1" applyAlignment="1" applyProtection="1">
      <alignment horizontal="right" vertical="center"/>
      <protection locked="0"/>
    </xf>
    <xf numFmtId="4" fontId="8" fillId="0" borderId="5" xfId="2" applyNumberFormat="1" applyFont="1" applyFill="1" applyBorder="1" applyAlignment="1" applyProtection="1">
      <alignment horizontal="center" vertical="center"/>
      <protection locked="0"/>
    </xf>
    <xf numFmtId="49" fontId="10" fillId="14" borderId="58" xfId="0" applyNumberFormat="1" applyFont="1" applyFill="1" applyBorder="1" applyAlignment="1" applyProtection="1">
      <alignment vertical="center"/>
      <protection locked="0"/>
    </xf>
    <xf numFmtId="4" fontId="10" fillId="14" borderId="59" xfId="0" applyNumberFormat="1" applyFont="1" applyFill="1" applyBorder="1" applyAlignment="1" applyProtection="1">
      <alignment horizontal="right" vertical="center"/>
      <protection locked="0"/>
    </xf>
    <xf numFmtId="49" fontId="8" fillId="3" borderId="4" xfId="2" applyNumberFormat="1" applyFont="1" applyFill="1" applyBorder="1" applyAlignment="1" applyProtection="1">
      <alignment horizontal="left" vertical="center" wrapText="1" shrinkToFit="1"/>
      <protection locked="0"/>
    </xf>
    <xf numFmtId="49" fontId="8" fillId="0" borderId="4" xfId="2" applyNumberFormat="1" applyFont="1" applyFill="1" applyBorder="1" applyAlignment="1" applyProtection="1">
      <alignment horizontal="left" vertical="top" wrapText="1"/>
      <protection locked="0"/>
    </xf>
    <xf numFmtId="49" fontId="7" fillId="3" borderId="1" xfId="2" applyNumberFormat="1" applyFont="1" applyFill="1" applyBorder="1" applyAlignment="1" applyProtection="1">
      <alignment horizontal="left" vertical="center" shrinkToFit="1"/>
      <protection locked="0"/>
    </xf>
    <xf numFmtId="3" fontId="37" fillId="4" borderId="67" xfId="0" applyNumberFormat="1" applyFont="1" applyFill="1" applyBorder="1" applyAlignment="1" applyProtection="1">
      <alignment horizontal="left" vertical="center"/>
      <protection hidden="1"/>
    </xf>
    <xf numFmtId="0" fontId="37" fillId="4" borderId="41" xfId="0" applyFont="1" applyFill="1" applyBorder="1" applyAlignment="1" applyProtection="1">
      <alignment horizontal="right" vertical="center"/>
      <protection hidden="1"/>
    </xf>
    <xf numFmtId="0" fontId="13" fillId="4" borderId="70" xfId="0" applyFont="1" applyFill="1" applyBorder="1" applyAlignment="1" applyProtection="1">
      <alignment horizontal="center" vertical="center"/>
      <protection hidden="1"/>
    </xf>
    <xf numFmtId="49" fontId="2" fillId="10" borderId="58" xfId="0" applyNumberFormat="1" applyFont="1" applyFill="1" applyBorder="1" applyAlignment="1" applyProtection="1">
      <alignment vertical="center"/>
      <protection locked="0"/>
    </xf>
    <xf numFmtId="4" fontId="2" fillId="10" borderId="59" xfId="0" applyNumberFormat="1" applyFont="1" applyFill="1" applyBorder="1" applyAlignment="1" applyProtection="1">
      <alignment horizontal="right" vertical="center"/>
      <protection locked="0"/>
    </xf>
    <xf numFmtId="4" fontId="8" fillId="0" borderId="61" xfId="2" applyNumberFormat="1" applyFont="1" applyFill="1" applyBorder="1" applyAlignment="1" applyProtection="1">
      <alignment horizontal="right" vertical="center"/>
    </xf>
    <xf numFmtId="0" fontId="1" fillId="0" borderId="0" xfId="0" applyFont="1" applyBorder="1" applyProtection="1">
      <protection locked="0"/>
    </xf>
    <xf numFmtId="165" fontId="1" fillId="0" borderId="0" xfId="0" applyNumberFormat="1" applyFont="1" applyFill="1" applyBorder="1" applyAlignment="1" applyProtection="1">
      <alignment horizontal="center" vertical="center"/>
      <protection locked="0"/>
    </xf>
    <xf numFmtId="4" fontId="9" fillId="0" borderId="0" xfId="2" applyNumberFormat="1" applyFont="1" applyFill="1" applyBorder="1" applyAlignment="1" applyProtection="1">
      <alignment horizontal="center" vertical="center"/>
      <protection locked="0"/>
    </xf>
    <xf numFmtId="4" fontId="9" fillId="0" borderId="0" xfId="2" applyNumberFormat="1" applyFont="1" applyFill="1" applyBorder="1" applyAlignment="1" applyProtection="1">
      <alignment horizontal="right" vertical="center"/>
    </xf>
    <xf numFmtId="165" fontId="10" fillId="14" borderId="0" xfId="0" applyNumberFormat="1" applyFont="1" applyFill="1" applyBorder="1" applyAlignment="1" applyProtection="1">
      <alignment horizontal="right" vertical="center"/>
      <protection locked="0"/>
    </xf>
    <xf numFmtId="0" fontId="10" fillId="14" borderId="0" xfId="0" applyFont="1" applyFill="1" applyBorder="1" applyAlignment="1" applyProtection="1">
      <alignment horizontal="center" vertical="center"/>
      <protection locked="0"/>
    </xf>
    <xf numFmtId="4" fontId="10" fillId="14" borderId="0" xfId="0" applyNumberFormat="1" applyFont="1" applyFill="1" applyBorder="1" applyAlignment="1" applyProtection="1">
      <alignment horizontal="right" vertical="center"/>
      <protection locked="0"/>
    </xf>
    <xf numFmtId="165" fontId="10" fillId="10" borderId="0" xfId="0" applyNumberFormat="1" applyFont="1" applyFill="1" applyBorder="1" applyAlignment="1" applyProtection="1">
      <alignment horizontal="right" vertical="center"/>
      <protection locked="0"/>
    </xf>
    <xf numFmtId="0" fontId="10" fillId="10" borderId="0" xfId="0" applyFont="1" applyFill="1" applyBorder="1" applyAlignment="1" applyProtection="1">
      <alignment horizontal="center" vertical="center"/>
      <protection locked="0"/>
    </xf>
    <xf numFmtId="4" fontId="10" fillId="10" borderId="0" xfId="0" applyNumberFormat="1" applyFont="1" applyFill="1" applyBorder="1" applyAlignment="1" applyProtection="1">
      <alignment horizontal="right" vertical="center"/>
      <protection locked="0"/>
    </xf>
    <xf numFmtId="0" fontId="1" fillId="0" borderId="0" xfId="0" applyFont="1" applyBorder="1" applyAlignment="1" applyProtection="1">
      <alignment horizontal="center"/>
      <protection locked="0"/>
    </xf>
    <xf numFmtId="49" fontId="10" fillId="14" borderId="6" xfId="0" applyNumberFormat="1" applyFont="1" applyFill="1" applyBorder="1" applyAlignment="1" applyProtection="1">
      <alignment vertical="center"/>
      <protection locked="0"/>
    </xf>
    <xf numFmtId="0" fontId="10" fillId="14" borderId="7" xfId="0" applyNumberFormat="1" applyFont="1" applyFill="1" applyBorder="1" applyAlignment="1" applyProtection="1">
      <alignment horizontal="left" vertical="center"/>
      <protection locked="0"/>
    </xf>
    <xf numFmtId="49" fontId="10" fillId="14" borderId="7" xfId="0" applyNumberFormat="1" applyFont="1" applyFill="1" applyBorder="1" applyAlignment="1" applyProtection="1">
      <alignment vertical="center"/>
      <protection locked="0"/>
    </xf>
    <xf numFmtId="49" fontId="10" fillId="14" borderId="7" xfId="0" applyNumberFormat="1" applyFont="1" applyFill="1" applyBorder="1" applyAlignment="1" applyProtection="1">
      <alignment horizontal="left" vertical="center"/>
      <protection locked="0"/>
    </xf>
    <xf numFmtId="0" fontId="10" fillId="14" borderId="7" xfId="0" applyFont="1" applyFill="1" applyBorder="1" applyAlignment="1" applyProtection="1">
      <alignment horizontal="center" vertical="center"/>
      <protection locked="0"/>
    </xf>
    <xf numFmtId="165" fontId="10" fillId="14" borderId="7" xfId="0" applyNumberFormat="1" applyFont="1" applyFill="1" applyBorder="1" applyAlignment="1" applyProtection="1">
      <alignment horizontal="right" vertical="center"/>
      <protection locked="0"/>
    </xf>
    <xf numFmtId="4" fontId="10" fillId="14" borderId="18" xfId="0" applyNumberFormat="1" applyFont="1" applyFill="1" applyBorder="1" applyAlignment="1" applyProtection="1">
      <alignment horizontal="right" vertical="center"/>
      <protection locked="0"/>
    </xf>
    <xf numFmtId="0" fontId="3" fillId="9" borderId="50" xfId="0" applyFont="1" applyFill="1" applyBorder="1" applyAlignment="1" applyProtection="1">
      <alignment horizontal="center" vertical="center"/>
      <protection hidden="1"/>
    </xf>
    <xf numFmtId="0" fontId="3" fillId="9" borderId="26" xfId="0" applyFont="1" applyFill="1" applyBorder="1" applyAlignment="1" applyProtection="1">
      <alignment horizontal="center" vertical="center"/>
      <protection hidden="1"/>
    </xf>
    <xf numFmtId="0" fontId="2" fillId="0" borderId="10" xfId="0" applyFont="1" applyFill="1" applyBorder="1" applyAlignment="1" applyProtection="1">
      <alignment horizontal="left" vertical="center"/>
      <protection hidden="1"/>
    </xf>
    <xf numFmtId="0" fontId="2" fillId="0" borderId="2" xfId="0" applyFont="1" applyFill="1" applyBorder="1" applyAlignment="1" applyProtection="1">
      <alignment horizontal="left" vertical="center"/>
      <protection hidden="1"/>
    </xf>
    <xf numFmtId="49" fontId="12" fillId="0" borderId="13" xfId="0" applyNumberFormat="1" applyFont="1" applyFill="1" applyBorder="1" applyAlignment="1" applyProtection="1">
      <alignment horizontal="left" vertical="center"/>
      <protection hidden="1"/>
    </xf>
    <xf numFmtId="49" fontId="12" fillId="0" borderId="3" xfId="0" applyNumberFormat="1" applyFont="1" applyFill="1" applyBorder="1" applyAlignment="1" applyProtection="1">
      <alignment horizontal="left" vertical="center"/>
      <protection hidden="1"/>
    </xf>
    <xf numFmtId="164" fontId="10" fillId="0" borderId="8" xfId="0" applyNumberFormat="1" applyFont="1" applyFill="1" applyBorder="1" applyAlignment="1" applyProtection="1">
      <alignment horizontal="left" vertical="center"/>
      <protection hidden="1"/>
    </xf>
    <xf numFmtId="164" fontId="10" fillId="0" borderId="11" xfId="0" applyNumberFormat="1" applyFont="1" applyFill="1" applyBorder="1" applyAlignment="1" applyProtection="1">
      <alignment horizontal="left" vertical="center"/>
      <protection hidden="1"/>
    </xf>
    <xf numFmtId="164" fontId="10" fillId="0" borderId="9" xfId="0" applyNumberFormat="1" applyFont="1" applyFill="1" applyBorder="1" applyAlignment="1" applyProtection="1">
      <alignment horizontal="left" vertical="center"/>
      <protection hidden="1"/>
    </xf>
    <xf numFmtId="0" fontId="2" fillId="0" borderId="35" xfId="0" applyFont="1" applyFill="1" applyBorder="1" applyAlignment="1" applyProtection="1">
      <alignment horizontal="left" vertical="center"/>
      <protection hidden="1"/>
    </xf>
    <xf numFmtId="0" fontId="2" fillId="0" borderId="0" xfId="0" applyFont="1" applyFill="1" applyBorder="1" applyAlignment="1" applyProtection="1">
      <alignment horizontal="left" vertical="center"/>
      <protection hidden="1"/>
    </xf>
    <xf numFmtId="49" fontId="47" fillId="0" borderId="0" xfId="0" applyNumberFormat="1" applyFont="1" applyFill="1" applyBorder="1" applyAlignment="1" applyProtection="1">
      <alignment horizontal="left" vertical="center"/>
      <protection locked="0"/>
    </xf>
    <xf numFmtId="49" fontId="47" fillId="0" borderId="39" xfId="0" applyNumberFormat="1" applyFont="1" applyFill="1" applyBorder="1" applyAlignment="1" applyProtection="1">
      <alignment horizontal="left" vertical="center"/>
      <protection locked="0"/>
    </xf>
    <xf numFmtId="49" fontId="54" fillId="0" borderId="13" xfId="0" applyNumberFormat="1" applyFont="1" applyFill="1" applyBorder="1" applyAlignment="1" applyProtection="1">
      <alignment horizontal="left" vertical="top"/>
      <protection locked="0"/>
    </xf>
    <xf numFmtId="0" fontId="43" fillId="0" borderId="52" xfId="0" applyFont="1" applyFill="1" applyBorder="1" applyAlignment="1" applyProtection="1">
      <alignment horizontal="left" vertical="top" wrapText="1"/>
      <protection hidden="1"/>
    </xf>
    <xf numFmtId="0" fontId="43" fillId="0" borderId="21" xfId="0" applyFont="1" applyFill="1" applyBorder="1" applyAlignment="1" applyProtection="1">
      <alignment horizontal="left" vertical="top" wrapText="1"/>
      <protection hidden="1"/>
    </xf>
    <xf numFmtId="7" fontId="5" fillId="2" borderId="25" xfId="0" applyNumberFormat="1" applyFont="1" applyFill="1" applyBorder="1" applyAlignment="1" applyProtection="1">
      <alignment horizontal="right" vertical="center"/>
      <protection hidden="1"/>
    </xf>
    <xf numFmtId="7" fontId="5" fillId="2" borderId="26" xfId="0" applyNumberFormat="1" applyFont="1" applyFill="1" applyBorder="1" applyAlignment="1" applyProtection="1">
      <alignment horizontal="right" vertical="center"/>
      <protection hidden="1"/>
    </xf>
    <xf numFmtId="0" fontId="13" fillId="4" borderId="12" xfId="0" applyFont="1" applyFill="1" applyBorder="1" applyAlignment="1" applyProtection="1">
      <alignment horizontal="center" vertical="center" wrapText="1"/>
      <protection hidden="1"/>
    </xf>
    <xf numFmtId="0" fontId="13" fillId="4" borderId="14" xfId="0" applyFont="1" applyFill="1" applyBorder="1" applyAlignment="1" applyProtection="1">
      <alignment horizontal="center" vertical="center" wrapText="1"/>
      <protection hidden="1"/>
    </xf>
    <xf numFmtId="0" fontId="13" fillId="4" borderId="1" xfId="0" applyFont="1" applyFill="1" applyBorder="1" applyAlignment="1" applyProtection="1">
      <alignment horizontal="center" vertical="center" wrapText="1"/>
      <protection hidden="1"/>
    </xf>
    <xf numFmtId="0" fontId="13" fillId="4" borderId="19" xfId="0" applyFont="1" applyFill="1" applyBorder="1" applyAlignment="1" applyProtection="1">
      <alignment horizontal="center" vertical="center" wrapText="1"/>
      <protection hidden="1"/>
    </xf>
    <xf numFmtId="0" fontId="2" fillId="0" borderId="28" xfId="0" applyFont="1" applyFill="1" applyBorder="1" applyAlignment="1" applyProtection="1">
      <alignment horizontal="left" vertical="center"/>
      <protection hidden="1"/>
    </xf>
    <xf numFmtId="0" fontId="2" fillId="0" borderId="13" xfId="0" applyFont="1" applyFill="1" applyBorder="1" applyAlignment="1" applyProtection="1">
      <alignment horizontal="left" vertical="center"/>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7" xfId="0" applyFont="1" applyFill="1" applyBorder="1" applyAlignment="1" applyProtection="1">
      <alignment horizontal="left" vertical="center"/>
      <protection hidden="1"/>
    </xf>
    <xf numFmtId="0" fontId="2" fillId="0" borderId="11" xfId="0" applyFont="1" applyFill="1" applyBorder="1" applyAlignment="1" applyProtection="1">
      <alignment horizontal="left" vertical="center"/>
      <protection hidden="1"/>
    </xf>
    <xf numFmtId="0" fontId="13" fillId="4" borderId="68" xfId="0" applyFont="1" applyFill="1" applyBorder="1" applyAlignment="1" applyProtection="1">
      <alignment horizontal="center" vertical="center" wrapText="1"/>
      <protection hidden="1"/>
    </xf>
    <xf numFmtId="0" fontId="13" fillId="4" borderId="69" xfId="0" applyFont="1" applyFill="1" applyBorder="1" applyAlignment="1" applyProtection="1">
      <alignment horizontal="center" vertical="center" wrapText="1"/>
      <protection hidden="1"/>
    </xf>
    <xf numFmtId="0" fontId="13" fillId="4" borderId="1" xfId="0" applyFont="1" applyFill="1" applyBorder="1" applyAlignment="1" applyProtection="1">
      <alignment horizontal="center" vertical="center"/>
      <protection hidden="1"/>
    </xf>
    <xf numFmtId="0" fontId="13" fillId="4" borderId="19" xfId="0" applyFont="1" applyFill="1" applyBorder="1" applyAlignment="1" applyProtection="1">
      <alignment horizontal="center" vertical="center"/>
      <protection hidden="1"/>
    </xf>
    <xf numFmtId="49" fontId="37" fillId="4" borderId="66" xfId="0" applyNumberFormat="1" applyFont="1" applyFill="1" applyBorder="1" applyAlignment="1" applyProtection="1">
      <alignment horizontal="left" vertical="center"/>
      <protection hidden="1"/>
    </xf>
    <xf numFmtId="0" fontId="37" fillId="4" borderId="41" xfId="0" applyFont="1" applyFill="1" applyBorder="1" applyAlignment="1" applyProtection="1">
      <alignment horizontal="left" vertical="center"/>
      <protection hidden="1"/>
    </xf>
    <xf numFmtId="0" fontId="2" fillId="0" borderId="12" xfId="0" applyFont="1" applyFill="1" applyBorder="1" applyAlignment="1" applyProtection="1">
      <alignment horizontal="left" vertical="center"/>
      <protection hidden="1"/>
    </xf>
    <xf numFmtId="0" fontId="2" fillId="0" borderId="20" xfId="0" applyFont="1" applyFill="1" applyBorder="1" applyAlignment="1" applyProtection="1">
      <alignment horizontal="left" vertical="center"/>
      <protection hidden="1"/>
    </xf>
    <xf numFmtId="0" fontId="2" fillId="0" borderId="21" xfId="0" applyFont="1" applyFill="1" applyBorder="1" applyAlignment="1" applyProtection="1">
      <alignment horizontal="left" vertical="center"/>
      <protection hidden="1"/>
    </xf>
    <xf numFmtId="0" fontId="2" fillId="0" borderId="8" xfId="0" applyFont="1" applyFill="1" applyBorder="1" applyAlignment="1" applyProtection="1">
      <alignment horizontal="left" vertical="center"/>
      <protection hidden="1"/>
    </xf>
    <xf numFmtId="0" fontId="5" fillId="0" borderId="27" xfId="0" applyFont="1" applyFill="1" applyBorder="1" applyAlignment="1" applyProtection="1">
      <alignment horizontal="left" vertical="top"/>
    </xf>
    <xf numFmtId="0" fontId="5" fillId="0" borderId="11" xfId="0" applyFont="1" applyFill="1" applyBorder="1" applyAlignment="1" applyProtection="1">
      <alignment horizontal="left" vertical="top"/>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cellXfs>
  <cellStyles count="6">
    <cellStyle name="Normální" xfId="0" builtinId="0"/>
    <cellStyle name="Normální 2" xfId="1" xr:uid="{00000000-0005-0000-0000-000001000000}"/>
    <cellStyle name="normální 2 2" xfId="5" xr:uid="{00000000-0005-0000-0000-000002000000}"/>
    <cellStyle name="Normální 3" xfId="2" xr:uid="{00000000-0005-0000-0000-000003000000}"/>
    <cellStyle name="normální_POL.XLS" xfId="4" xr:uid="{00000000-0005-0000-0000-000004000000}"/>
    <cellStyle name="normální_SOxxxxxx" xfId="3" xr:uid="{00000000-0005-0000-0000-000005000000}"/>
  </cellStyles>
  <dxfs count="1505">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ont>
        <color rgb="FFFF0000"/>
      </font>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s>
  <tableStyles count="0" defaultTableStyle="TableStyleMedium2" defaultPivotStyle="PivotStyleLight16"/>
  <colors>
    <mruColors>
      <color rgb="FFFFFFCC"/>
      <color rgb="FFFFF8E5"/>
      <color rgb="FFDF572D"/>
      <color rgb="FFFF7C80"/>
      <color rgb="FFCCFFCC"/>
      <color rgb="FFFFFDF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a:extLst>
            <a:ext uri="{FF2B5EF4-FFF2-40B4-BE49-F238E27FC236}">
              <a16:creationId xmlns:a16="http://schemas.microsoft.com/office/drawing/2014/main" id="{00000000-0008-0000-0000-000004000000}"/>
            </a:ext>
          </a:extLst>
        </xdr:cNvPr>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33616</xdr:colOff>
      <xdr:row>2</xdr:row>
      <xdr:rowOff>56030</xdr:rowOff>
    </xdr:from>
    <xdr:to>
      <xdr:col>11</xdr:col>
      <xdr:colOff>1243853</xdr:colOff>
      <xdr:row>2</xdr:row>
      <xdr:rowOff>519997</xdr:rowOff>
    </xdr:to>
    <xdr:sp macro="[0]!B_soucetdil" textlink="">
      <xdr:nvSpPr>
        <xdr:cNvPr id="5" name="TextovéPole 4">
          <a:extLst>
            <a:ext uri="{FF2B5EF4-FFF2-40B4-BE49-F238E27FC236}">
              <a16:creationId xmlns:a16="http://schemas.microsoft.com/office/drawing/2014/main" id="{00000000-0008-0000-0000-000005000000}"/>
            </a:ext>
          </a:extLst>
        </xdr:cNvPr>
        <xdr:cNvSpPr txBox="1"/>
      </xdr:nvSpPr>
      <xdr:spPr>
        <a:xfrm>
          <a:off x="10555940" y="1176618"/>
          <a:ext cx="2073089" cy="463967"/>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a:extLst>
            <a:ext uri="{FF2B5EF4-FFF2-40B4-BE49-F238E27FC236}">
              <a16:creationId xmlns:a16="http://schemas.microsoft.com/office/drawing/2014/main" id="{00000000-0008-0000-0000-000006000000}"/>
            </a:ext>
          </a:extLst>
        </xdr:cNvPr>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dimension ref="A1:S465"/>
  <sheetViews>
    <sheetView tabSelected="1" view="pageBreakPreview" zoomScale="85" zoomScaleNormal="85" zoomScaleSheetLayoutView="85" workbookViewId="0">
      <pane xSplit="3" ySplit="12" topLeftCell="D13" activePane="bottomRight" state="frozen"/>
      <selection pane="topRight" activeCell="D1" sqref="D1"/>
      <selection pane="bottomLeft" activeCell="A13" sqref="A13"/>
      <selection pane="bottomRight" activeCell="D49" sqref="D49"/>
    </sheetView>
  </sheetViews>
  <sheetFormatPr defaultColWidth="9.08984375" defaultRowHeight="10" x14ac:dyDescent="0.2"/>
  <cols>
    <col min="1" max="1" width="9.54296875" style="8" customWidth="1"/>
    <col min="2" max="2" width="8.54296875" style="8" customWidth="1"/>
    <col min="3" max="3" width="16.08984375" style="8" customWidth="1"/>
    <col min="4" max="4" width="10" style="8" customWidth="1"/>
    <col min="5" max="5" width="11.453125" style="8" customWidth="1"/>
    <col min="6" max="6" width="74.08984375" style="8" customWidth="1"/>
    <col min="7" max="7" width="9" style="9" customWidth="1"/>
    <col min="8" max="8" width="13" style="9" customWidth="1"/>
    <col min="9" max="9" width="10.90625" style="9" customWidth="1"/>
    <col min="10" max="10" width="10.08984375" style="9" customWidth="1"/>
    <col min="11" max="11" width="12.90625" style="9" customWidth="1"/>
    <col min="12" max="12" width="19" style="9" customWidth="1"/>
    <col min="13" max="13" width="11" style="8" customWidth="1"/>
    <col min="14" max="14" width="15" style="8" customWidth="1"/>
    <col min="15" max="15" width="21.54296875" style="8" customWidth="1"/>
    <col min="16" max="16" width="9.08984375" style="8"/>
    <col min="17" max="17" width="15.36328125" style="8" customWidth="1"/>
    <col min="18" max="16384" width="9.08984375" style="8"/>
  </cols>
  <sheetData>
    <row r="1" spans="1:19" s="13" customFormat="1" ht="30.75" customHeight="1" thickTop="1" thickBot="1" x14ac:dyDescent="0.4">
      <c r="A1" s="83" t="s">
        <v>90</v>
      </c>
      <c r="B1" s="173" t="s">
        <v>133</v>
      </c>
      <c r="C1" s="174"/>
      <c r="D1" s="70"/>
      <c r="E1" s="70"/>
      <c r="F1" s="72" t="s">
        <v>81</v>
      </c>
      <c r="G1" s="70"/>
      <c r="H1" s="71"/>
      <c r="I1" s="38"/>
      <c r="J1" s="39"/>
      <c r="K1" s="39"/>
      <c r="L1" s="40" t="str">
        <f>D3</f>
        <v>PS 321</v>
      </c>
      <c r="M1" s="87" t="s">
        <v>119</v>
      </c>
      <c r="N1" s="88">
        <v>1</v>
      </c>
      <c r="O1" s="89">
        <f>K2/N1</f>
        <v>0</v>
      </c>
      <c r="P1" s="90"/>
      <c r="Q1" s="91" t="s">
        <v>123</v>
      </c>
      <c r="R1" s="91"/>
    </row>
    <row r="2" spans="1:19" s="13" customFormat="1" ht="57" customHeight="1" thickTop="1" thickBot="1" x14ac:dyDescent="0.4">
      <c r="B2" s="197" t="s">
        <v>9</v>
      </c>
      <c r="C2" s="198"/>
      <c r="D2" s="42"/>
      <c r="E2" s="43"/>
      <c r="F2" s="84" t="s">
        <v>134</v>
      </c>
      <c r="G2" s="41"/>
      <c r="H2" s="69"/>
      <c r="I2" s="199" t="s">
        <v>24</v>
      </c>
      <c r="J2" s="200"/>
      <c r="K2" s="175">
        <f>SUMIFS(L:L,B:B,"SOUČET")</f>
        <v>0</v>
      </c>
      <c r="L2" s="176"/>
      <c r="M2" s="92" t="s">
        <v>120</v>
      </c>
      <c r="N2" s="93" t="s">
        <v>121</v>
      </c>
      <c r="O2" s="94" t="s">
        <v>122</v>
      </c>
      <c r="Q2" s="95">
        <f>SUMIFS(L:L,A:A,"P")</f>
        <v>0</v>
      </c>
      <c r="R2" s="95"/>
      <c r="S2" s="90"/>
    </row>
    <row r="3" spans="1:19" s="13" customFormat="1" ht="42.75" customHeight="1" thickTop="1" thickBot="1" x14ac:dyDescent="0.4">
      <c r="B3" s="25" t="s">
        <v>30</v>
      </c>
      <c r="C3" s="26"/>
      <c r="D3" s="172" t="s">
        <v>137</v>
      </c>
      <c r="E3" s="172"/>
      <c r="F3" s="107" t="s">
        <v>138</v>
      </c>
      <c r="G3" s="44"/>
      <c r="H3" s="45"/>
      <c r="I3" s="52"/>
      <c r="J3" s="51"/>
      <c r="K3" s="159"/>
      <c r="L3" s="160"/>
      <c r="Q3" s="96">
        <f>$K$2-Q2</f>
        <v>0</v>
      </c>
      <c r="R3" s="96"/>
      <c r="S3" s="90" t="s">
        <v>125</v>
      </c>
    </row>
    <row r="4" spans="1:19" s="13" customFormat="1" ht="18" customHeight="1" thickTop="1" x14ac:dyDescent="0.35">
      <c r="B4" s="181" t="s">
        <v>18</v>
      </c>
      <c r="C4" s="182"/>
      <c r="D4" s="162"/>
      <c r="E4" s="63" t="s">
        <v>77</v>
      </c>
      <c r="F4" s="37" t="str">
        <f>IF(E4='Kategorie monitoringu'!A1,'Kategorie monitoringu'!B1,IF(E4='Kategorie monitoringu'!A2,'Kategorie monitoringu'!B2,IF(E4='Kategorie monitoringu'!A3,'Kategorie monitoringu'!B3,IF(E4='Kategorie monitoringu'!A4,'Kategorie monitoringu'!B4,IF(E4='Kategorie monitoringu'!A5,'Kategorie monitoringu'!B5,IF(E4='Kategorie monitoringu'!A6,'Kategorie monitoringu'!B6,IF(E4='Kategorie monitoringu'!A7,'Kategorie monitoringu'!B7,IF(E4='Kategorie monitoringu'!A8,'Kategorie monitoringu'!B8,IF(E4='Kategorie monitoringu'!A9,'Kategorie monitoringu'!B9,IF(E4='Kategorie monitoringu'!A10,'Kategorie monitoringu'!B10,IF(E4='Kategorie monitoringu'!A11,'Kategorie monitoringu'!B11,IF(E4='Kategorie monitoringu'!A12,'Kategorie monitoringu'!B12,IF(E4='Kategorie monitoringu'!A13,'Kategorie monitoringu'!B13,IF(E4='Kategorie monitoringu'!A14,'Kategorie monitoringu'!B14,IF(E4='Kategorie monitoringu'!A15,'Kategorie monitoringu'!B15,IF(E4='Kategorie monitoringu'!A16,'Kategorie monitoringu'!B16,IF(E4='Kategorie monitoringu'!A17,'Kategorie monitoringu'!B17,IF(E4='Kategorie monitoringu'!A18,'Kategorie monitoringu'!B18,IF(E4='Kategorie monitoringu'!A19,'Kategorie monitoringu'!B19,IF(E4='Kategorie monitoringu'!A20,'Kategorie monitoringu'!B20,IF(E4='Kategorie monitoringu'!A21,'Kategorie monitoringu'!B21,IF(E4='Kategorie monitoringu'!A22,'Kategorie monitoringu'!B22,IF(E4='Kategorie monitoringu'!A23,'Kategorie monitoringu'!B23,IF(E4='Kategorie monitoringu'!A24,'Kategorie monitoringu'!B24,IF(E4='Kategorie monitoringu'!A25,'Kategorie monitoringu'!B25,"")))))))))))))))))))))))))</f>
        <v>Silnoproudá technologie včetně DŘT</v>
      </c>
      <c r="G4" s="35"/>
      <c r="H4" s="36"/>
      <c r="I4" s="194" t="s">
        <v>26</v>
      </c>
      <c r="J4" s="195"/>
      <c r="K4" s="61">
        <v>815</v>
      </c>
      <c r="L4" s="62">
        <v>96</v>
      </c>
      <c r="Q4" s="13" t="s">
        <v>126</v>
      </c>
    </row>
    <row r="5" spans="1:19" s="13" customFormat="1" ht="18" customHeight="1" x14ac:dyDescent="0.35">
      <c r="B5" s="11" t="s">
        <v>25</v>
      </c>
      <c r="C5" s="10"/>
      <c r="D5" s="10"/>
      <c r="E5" s="63" t="s">
        <v>99</v>
      </c>
      <c r="F5" s="183" t="str">
        <f>IF((E5="Stádium 2"),"  Dokumentace pro územní řízení - DUR",(IF((E5="Stádium 3"),"  Projektová dokumentace (DOS/DSP)","")))</f>
        <v xml:space="preserve">  Projektová dokumentace (DOS/DSP)</v>
      </c>
      <c r="G5" s="183"/>
      <c r="H5" s="184"/>
      <c r="I5" s="161" t="s">
        <v>100</v>
      </c>
      <c r="J5" s="162"/>
      <c r="K5" s="60" t="s">
        <v>136</v>
      </c>
      <c r="L5" s="46"/>
    </row>
    <row r="6" spans="1:19" s="13" customFormat="1" ht="18" customHeight="1" x14ac:dyDescent="0.3">
      <c r="B6" s="11" t="s">
        <v>17</v>
      </c>
      <c r="C6" s="10"/>
      <c r="D6" s="10"/>
      <c r="E6" s="60" t="s">
        <v>97</v>
      </c>
      <c r="F6" s="163"/>
      <c r="G6" s="163"/>
      <c r="H6" s="164"/>
      <c r="I6" s="161" t="s">
        <v>20</v>
      </c>
      <c r="J6" s="162"/>
      <c r="K6" s="60" t="s">
        <v>135</v>
      </c>
      <c r="L6" s="46"/>
      <c r="O6" s="49"/>
    </row>
    <row r="7" spans="1:19" s="13" customFormat="1" ht="18" customHeight="1" x14ac:dyDescent="0.25">
      <c r="B7" s="185" t="s">
        <v>21</v>
      </c>
      <c r="C7" s="186"/>
      <c r="D7" s="186"/>
      <c r="E7" s="64">
        <v>43586</v>
      </c>
      <c r="F7" s="165" t="s">
        <v>16</v>
      </c>
      <c r="G7" s="166"/>
      <c r="H7" s="167"/>
      <c r="I7" s="193" t="s">
        <v>23</v>
      </c>
      <c r="J7" s="182"/>
      <c r="K7" s="59">
        <v>2018</v>
      </c>
      <c r="L7" s="47"/>
      <c r="O7" s="50"/>
    </row>
    <row r="8" spans="1:19" s="13" customFormat="1" ht="19.5" customHeight="1" thickBot="1" x14ac:dyDescent="0.4">
      <c r="B8" s="168" t="s">
        <v>22</v>
      </c>
      <c r="C8" s="169"/>
      <c r="D8" s="169"/>
      <c r="E8" s="65">
        <v>44180</v>
      </c>
      <c r="F8" s="54" t="s">
        <v>98</v>
      </c>
      <c r="G8" s="170" t="s">
        <v>139</v>
      </c>
      <c r="H8" s="171"/>
      <c r="I8" s="196" t="s">
        <v>15</v>
      </c>
      <c r="J8" s="186"/>
      <c r="K8" s="108">
        <v>43490</v>
      </c>
      <c r="L8" s="48"/>
    </row>
    <row r="9" spans="1:19" s="13" customFormat="1" ht="9.75" customHeight="1" x14ac:dyDescent="0.35">
      <c r="B9" s="191" t="str">
        <f>F2</f>
        <v>Modernizace TNS Týniště nad Orlicí (Voklik)</v>
      </c>
      <c r="C9" s="192"/>
      <c r="D9" s="192"/>
      <c r="E9" s="192"/>
      <c r="F9" s="192"/>
      <c r="G9" s="192"/>
      <c r="H9" s="192"/>
      <c r="I9" s="192"/>
      <c r="J9" s="192"/>
      <c r="K9" s="136" t="str">
        <f>$I$5</f>
        <v>ISPROFOND:</v>
      </c>
      <c r="L9" s="135" t="str">
        <f>K5</f>
        <v>5523720005</v>
      </c>
    </row>
    <row r="10" spans="1:19" s="13" customFormat="1" ht="15" customHeight="1" x14ac:dyDescent="0.35">
      <c r="B10" s="187" t="s">
        <v>10</v>
      </c>
      <c r="C10" s="179" t="s">
        <v>0</v>
      </c>
      <c r="D10" s="179" t="s">
        <v>1</v>
      </c>
      <c r="E10" s="179" t="s">
        <v>11</v>
      </c>
      <c r="F10" s="189" t="s">
        <v>27</v>
      </c>
      <c r="G10" s="189" t="s">
        <v>2</v>
      </c>
      <c r="H10" s="189" t="s">
        <v>3</v>
      </c>
      <c r="I10" s="179" t="s">
        <v>12</v>
      </c>
      <c r="J10" s="179" t="s">
        <v>13</v>
      </c>
      <c r="K10" s="177" t="s">
        <v>89</v>
      </c>
      <c r="L10" s="178"/>
    </row>
    <row r="11" spans="1:19" s="13" customFormat="1" ht="15" customHeight="1" x14ac:dyDescent="0.35">
      <c r="B11" s="187"/>
      <c r="C11" s="179"/>
      <c r="D11" s="179"/>
      <c r="E11" s="179"/>
      <c r="F11" s="189"/>
      <c r="G11" s="189"/>
      <c r="H11" s="189"/>
      <c r="I11" s="179"/>
      <c r="J11" s="179"/>
      <c r="K11" s="177"/>
      <c r="L11" s="178"/>
    </row>
    <row r="12" spans="1:19" s="13" customFormat="1" ht="12.75" customHeight="1" thickBot="1" x14ac:dyDescent="0.4">
      <c r="B12" s="188"/>
      <c r="C12" s="180"/>
      <c r="D12" s="180"/>
      <c r="E12" s="180"/>
      <c r="F12" s="190"/>
      <c r="G12" s="190"/>
      <c r="H12" s="190"/>
      <c r="I12" s="180"/>
      <c r="J12" s="180"/>
      <c r="K12" s="109" t="s">
        <v>14</v>
      </c>
      <c r="L12" s="137" t="s">
        <v>4</v>
      </c>
    </row>
    <row r="13" spans="1:19" s="1" customFormat="1" ht="13" thickBot="1" x14ac:dyDescent="0.4">
      <c r="A13" s="67" t="s">
        <v>29</v>
      </c>
      <c r="B13" s="138" t="s">
        <v>19</v>
      </c>
      <c r="C13" s="124" t="s">
        <v>140</v>
      </c>
      <c r="D13" s="125"/>
      <c r="E13" s="125"/>
      <c r="F13" s="124" t="s">
        <v>141</v>
      </c>
      <c r="G13" s="126"/>
      <c r="H13" s="126"/>
      <c r="I13" s="126"/>
      <c r="J13" s="127"/>
      <c r="K13" s="126"/>
      <c r="L13" s="139"/>
    </row>
    <row r="14" spans="1:19" s="99" customFormat="1" ht="10.5" thickBot="1" x14ac:dyDescent="0.4">
      <c r="A14" s="68" t="s">
        <v>6</v>
      </c>
      <c r="B14" s="118">
        <f>1+MAX($B$13:B13)</f>
        <v>1</v>
      </c>
      <c r="C14" s="55" t="s">
        <v>142</v>
      </c>
      <c r="D14" s="75"/>
      <c r="E14" s="55" t="s">
        <v>143</v>
      </c>
      <c r="F14" s="104" t="s">
        <v>144</v>
      </c>
      <c r="G14" s="55" t="s">
        <v>145</v>
      </c>
      <c r="H14" s="56">
        <v>2</v>
      </c>
      <c r="I14" s="79"/>
      <c r="J14" s="57" t="str">
        <f>IF(ISNUMBER(I14),ROUND(H14*I14,3),"")</f>
        <v/>
      </c>
      <c r="K14" s="128"/>
      <c r="L14" s="140">
        <f>ROUND(H14*K14,2)</f>
        <v>0</v>
      </c>
    </row>
    <row r="15" spans="1:19" s="99" customFormat="1" x14ac:dyDescent="0.35">
      <c r="A15" s="68" t="s">
        <v>5</v>
      </c>
      <c r="B15" s="120"/>
      <c r="C15" s="12"/>
      <c r="D15" s="12"/>
      <c r="E15" s="12"/>
      <c r="F15" s="77"/>
      <c r="G15" s="6"/>
      <c r="H15" s="6"/>
      <c r="I15" s="6"/>
      <c r="J15" s="6"/>
      <c r="K15" s="97"/>
      <c r="L15" s="121"/>
    </row>
    <row r="16" spans="1:19" s="99" customFormat="1" x14ac:dyDescent="0.35">
      <c r="A16" s="68" t="s">
        <v>7</v>
      </c>
      <c r="B16" s="120"/>
      <c r="C16" s="12"/>
      <c r="D16" s="12"/>
      <c r="E16" s="12"/>
      <c r="F16" s="105" t="s">
        <v>146</v>
      </c>
      <c r="G16" s="6"/>
      <c r="H16" s="6"/>
      <c r="I16" s="6"/>
      <c r="J16" s="6"/>
      <c r="K16" s="97"/>
      <c r="L16" s="121"/>
    </row>
    <row r="17" spans="1:12" s="99" customFormat="1" ht="10.5" thickBot="1" x14ac:dyDescent="0.4">
      <c r="A17" s="68" t="s">
        <v>8</v>
      </c>
      <c r="B17" s="122"/>
      <c r="C17" s="14"/>
      <c r="D17" s="14"/>
      <c r="E17" s="14"/>
      <c r="F17" s="106" t="s">
        <v>130</v>
      </c>
      <c r="G17" s="7"/>
      <c r="H17" s="7"/>
      <c r="I17" s="7"/>
      <c r="J17" s="7"/>
      <c r="K17" s="98"/>
      <c r="L17" s="123"/>
    </row>
    <row r="18" spans="1:12" s="99" customFormat="1" ht="10.5" thickBot="1" x14ac:dyDescent="0.4">
      <c r="A18" s="68" t="s">
        <v>6</v>
      </c>
      <c r="B18" s="118">
        <f>1+MAX($B$13:B17)</f>
        <v>2</v>
      </c>
      <c r="C18" s="55" t="s">
        <v>147</v>
      </c>
      <c r="D18" s="75"/>
      <c r="E18" s="55" t="s">
        <v>143</v>
      </c>
      <c r="F18" s="76" t="s">
        <v>148</v>
      </c>
      <c r="G18" s="55" t="s">
        <v>145</v>
      </c>
      <c r="H18" s="56">
        <v>6</v>
      </c>
      <c r="I18" s="79"/>
      <c r="J18" s="56" t="str">
        <f>IF(ISNUMBER(I18),ROUND(H18*I18,3),"")</f>
        <v/>
      </c>
      <c r="K18" s="129"/>
      <c r="L18" s="140">
        <f>ROUND(H18*K18,2)</f>
        <v>0</v>
      </c>
    </row>
    <row r="19" spans="1:12" s="99" customFormat="1" x14ac:dyDescent="0.35">
      <c r="A19" s="68" t="s">
        <v>5</v>
      </c>
      <c r="B19" s="120"/>
      <c r="C19" s="12"/>
      <c r="D19" s="12"/>
      <c r="E19" s="12"/>
      <c r="F19" s="77"/>
      <c r="G19" s="6"/>
      <c r="H19" s="6"/>
      <c r="I19" s="6"/>
      <c r="J19" s="6"/>
      <c r="K19" s="6"/>
      <c r="L19" s="121"/>
    </row>
    <row r="20" spans="1:12" s="99" customFormat="1" x14ac:dyDescent="0.35">
      <c r="A20" s="68" t="s">
        <v>7</v>
      </c>
      <c r="B20" s="120"/>
      <c r="C20" s="12"/>
      <c r="D20" s="12"/>
      <c r="E20" s="12"/>
      <c r="F20" s="105" t="s">
        <v>146</v>
      </c>
      <c r="G20" s="6"/>
      <c r="H20" s="6"/>
      <c r="I20" s="6"/>
      <c r="J20" s="6"/>
      <c r="K20" s="6"/>
      <c r="L20" s="121"/>
    </row>
    <row r="21" spans="1:12" s="99" customFormat="1" ht="10.5" thickBot="1" x14ac:dyDescent="0.4">
      <c r="A21" s="68" t="s">
        <v>8</v>
      </c>
      <c r="B21" s="122"/>
      <c r="C21" s="14"/>
      <c r="D21" s="14"/>
      <c r="E21" s="14"/>
      <c r="F21" s="106" t="s">
        <v>130</v>
      </c>
      <c r="G21" s="7"/>
      <c r="H21" s="7"/>
      <c r="I21" s="7"/>
      <c r="J21" s="7"/>
      <c r="K21" s="7"/>
      <c r="L21" s="123"/>
    </row>
    <row r="22" spans="1:12" s="99" customFormat="1" ht="10.5" thickBot="1" x14ac:dyDescent="0.4">
      <c r="A22" s="68" t="s">
        <v>6</v>
      </c>
      <c r="B22" s="118">
        <f>1+MAX($B$13:B21)</f>
        <v>3</v>
      </c>
      <c r="C22" s="55" t="s">
        <v>149</v>
      </c>
      <c r="D22" s="75"/>
      <c r="E22" s="55" t="s">
        <v>143</v>
      </c>
      <c r="F22" s="76" t="s">
        <v>150</v>
      </c>
      <c r="G22" s="55" t="s">
        <v>145</v>
      </c>
      <c r="H22" s="56">
        <v>8</v>
      </c>
      <c r="I22" s="79"/>
      <c r="J22" s="56" t="str">
        <f>IF(ISNUMBER(I22),ROUND(H22*I22,3),"")</f>
        <v/>
      </c>
      <c r="K22" s="129"/>
      <c r="L22" s="140">
        <f>ROUND(H22*K22,2)</f>
        <v>0</v>
      </c>
    </row>
    <row r="23" spans="1:12" s="99" customFormat="1" x14ac:dyDescent="0.35">
      <c r="A23" s="68" t="s">
        <v>5</v>
      </c>
      <c r="B23" s="120"/>
      <c r="C23" s="12"/>
      <c r="D23" s="12"/>
      <c r="E23" s="12"/>
      <c r="F23" s="77"/>
      <c r="G23" s="6"/>
      <c r="H23" s="6"/>
      <c r="I23" s="6"/>
      <c r="J23" s="6"/>
      <c r="K23" s="6"/>
      <c r="L23" s="121"/>
    </row>
    <row r="24" spans="1:12" s="99" customFormat="1" x14ac:dyDescent="0.35">
      <c r="A24" s="68" t="s">
        <v>7</v>
      </c>
      <c r="B24" s="120"/>
      <c r="C24" s="12"/>
      <c r="D24" s="12"/>
      <c r="E24" s="12"/>
      <c r="F24" s="105" t="s">
        <v>146</v>
      </c>
      <c r="G24" s="6"/>
      <c r="H24" s="6"/>
      <c r="I24" s="6"/>
      <c r="J24" s="6"/>
      <c r="K24" s="6"/>
      <c r="L24" s="121"/>
    </row>
    <row r="25" spans="1:12" ht="10.5" thickBot="1" x14ac:dyDescent="0.25">
      <c r="A25" s="68" t="s">
        <v>8</v>
      </c>
      <c r="B25" s="122"/>
      <c r="C25" s="14"/>
      <c r="D25" s="14"/>
      <c r="E25" s="14"/>
      <c r="F25" s="106" t="s">
        <v>130</v>
      </c>
      <c r="G25" s="7"/>
      <c r="H25" s="7"/>
      <c r="I25" s="7"/>
      <c r="J25" s="7"/>
      <c r="K25" s="7"/>
      <c r="L25" s="123"/>
    </row>
    <row r="26" spans="1:12" ht="10.5" thickBot="1" x14ac:dyDescent="0.25">
      <c r="A26" s="68" t="s">
        <v>6</v>
      </c>
      <c r="B26" s="118">
        <f>1+MAX($B$13:B25)</f>
        <v>4</v>
      </c>
      <c r="C26" s="55" t="s">
        <v>151</v>
      </c>
      <c r="D26" s="75"/>
      <c r="E26" s="55" t="s">
        <v>143</v>
      </c>
      <c r="F26" s="76" t="s">
        <v>152</v>
      </c>
      <c r="G26" s="55" t="s">
        <v>145</v>
      </c>
      <c r="H26" s="56">
        <v>28</v>
      </c>
      <c r="I26" s="79"/>
      <c r="J26" s="56" t="str">
        <f>IF(ISNUMBER(I26),ROUND(H26*I26,3),"")</f>
        <v/>
      </c>
      <c r="K26" s="129"/>
      <c r="L26" s="140">
        <f>ROUND(H26*K26,2)</f>
        <v>0</v>
      </c>
    </row>
    <row r="27" spans="1:12" x14ac:dyDescent="0.2">
      <c r="A27" s="68" t="s">
        <v>5</v>
      </c>
      <c r="B27" s="120"/>
      <c r="C27" s="12"/>
      <c r="D27" s="12"/>
      <c r="E27" s="12"/>
      <c r="F27" s="77" t="s">
        <v>370</v>
      </c>
      <c r="G27" s="6"/>
      <c r="H27" s="6"/>
      <c r="I27" s="6"/>
      <c r="J27" s="6"/>
      <c r="K27" s="6"/>
      <c r="L27" s="121"/>
    </row>
    <row r="28" spans="1:12" x14ac:dyDescent="0.2">
      <c r="A28" s="68" t="s">
        <v>7</v>
      </c>
      <c r="B28" s="120"/>
      <c r="C28" s="12"/>
      <c r="D28" s="12"/>
      <c r="E28" s="12"/>
      <c r="F28" s="134" t="s">
        <v>146</v>
      </c>
      <c r="G28" s="6"/>
      <c r="H28" s="6"/>
      <c r="I28" s="6"/>
      <c r="J28" s="6"/>
      <c r="K28" s="6"/>
      <c r="L28" s="121"/>
    </row>
    <row r="29" spans="1:12" ht="10.5" thickBot="1" x14ac:dyDescent="0.25">
      <c r="A29" s="68" t="s">
        <v>8</v>
      </c>
      <c r="B29" s="122"/>
      <c r="C29" s="14"/>
      <c r="D29" s="14"/>
      <c r="E29" s="14"/>
      <c r="F29" s="106" t="s">
        <v>130</v>
      </c>
      <c r="G29" s="7"/>
      <c r="H29" s="7"/>
      <c r="I29" s="7"/>
      <c r="J29" s="7"/>
      <c r="K29" s="7"/>
      <c r="L29" s="123"/>
    </row>
    <row r="30" spans="1:12" ht="10.5" thickBot="1" x14ac:dyDescent="0.25">
      <c r="A30" s="68" t="s">
        <v>6</v>
      </c>
      <c r="B30" s="118">
        <f>1+MAX($B$13:B29)</f>
        <v>5</v>
      </c>
      <c r="C30" s="55" t="s">
        <v>153</v>
      </c>
      <c r="D30" s="75"/>
      <c r="E30" s="55" t="s">
        <v>162</v>
      </c>
      <c r="F30" s="76" t="s">
        <v>482</v>
      </c>
      <c r="G30" s="55" t="s">
        <v>145</v>
      </c>
      <c r="H30" s="56">
        <v>2</v>
      </c>
      <c r="I30" s="79"/>
      <c r="J30" s="56" t="str">
        <f>IF(ISNUMBER(I30),ROUND(H30*I30,3),"")</f>
        <v/>
      </c>
      <c r="K30" s="129"/>
      <c r="L30" s="140">
        <f>ROUND(H30*K30,2)</f>
        <v>0</v>
      </c>
    </row>
    <row r="31" spans="1:12" x14ac:dyDescent="0.2">
      <c r="A31" s="68" t="s">
        <v>5</v>
      </c>
      <c r="B31" s="120"/>
      <c r="C31" s="12"/>
      <c r="D31" s="12"/>
      <c r="E31" s="12"/>
      <c r="F31" s="77"/>
      <c r="G31" s="6"/>
      <c r="H31" s="6"/>
      <c r="I31" s="6"/>
      <c r="J31" s="6"/>
      <c r="K31" s="6"/>
      <c r="L31" s="121"/>
    </row>
    <row r="32" spans="1:12" x14ac:dyDescent="0.2">
      <c r="A32" s="68" t="s">
        <v>7</v>
      </c>
      <c r="B32" s="120"/>
      <c r="C32" s="12"/>
      <c r="D32" s="12"/>
      <c r="E32" s="12"/>
      <c r="F32" s="105" t="s">
        <v>146</v>
      </c>
      <c r="G32" s="6"/>
      <c r="H32" s="6"/>
      <c r="I32" s="6"/>
      <c r="J32" s="6"/>
      <c r="K32" s="6"/>
      <c r="L32" s="121"/>
    </row>
    <row r="33" spans="1:17" ht="10.5" thickBot="1" x14ac:dyDescent="0.25">
      <c r="A33" s="68" t="s">
        <v>8</v>
      </c>
      <c r="B33" s="122"/>
      <c r="C33" s="14"/>
      <c r="D33" s="14"/>
      <c r="E33" s="14"/>
      <c r="F33" s="106" t="s">
        <v>130</v>
      </c>
      <c r="G33" s="7"/>
      <c r="H33" s="7"/>
      <c r="I33" s="7"/>
      <c r="J33" s="7"/>
      <c r="K33" s="7"/>
      <c r="L33" s="123"/>
    </row>
    <row r="34" spans="1:17" ht="10.5" thickBot="1" x14ac:dyDescent="0.25">
      <c r="A34" s="68" t="s">
        <v>6</v>
      </c>
      <c r="B34" s="118">
        <f>1+MAX($B$13:B33)</f>
        <v>6</v>
      </c>
      <c r="C34" s="55" t="s">
        <v>154</v>
      </c>
      <c r="D34" s="75"/>
      <c r="E34" s="55" t="s">
        <v>143</v>
      </c>
      <c r="F34" s="76" t="s">
        <v>155</v>
      </c>
      <c r="G34" s="55" t="s">
        <v>145</v>
      </c>
      <c r="H34" s="56">
        <v>4</v>
      </c>
      <c r="I34" s="79"/>
      <c r="J34" s="56" t="str">
        <f>IF(ISNUMBER(I34),ROUND(H34*I34,3),"")</f>
        <v/>
      </c>
      <c r="K34" s="129"/>
      <c r="L34" s="140">
        <f>ROUND(H34*K34,2)</f>
        <v>0</v>
      </c>
    </row>
    <row r="35" spans="1:17" x14ac:dyDescent="0.2">
      <c r="A35" s="68" t="s">
        <v>5</v>
      </c>
      <c r="B35" s="120"/>
      <c r="C35" s="12"/>
      <c r="D35" s="12"/>
      <c r="E35" s="12"/>
      <c r="F35" s="77" t="s">
        <v>156</v>
      </c>
      <c r="G35" s="6"/>
      <c r="H35" s="6"/>
      <c r="I35" s="6"/>
      <c r="J35" s="6"/>
      <c r="K35" s="6"/>
      <c r="L35" s="121"/>
    </row>
    <row r="36" spans="1:17" x14ac:dyDescent="0.2">
      <c r="A36" s="68" t="s">
        <v>7</v>
      </c>
      <c r="B36" s="120"/>
      <c r="C36" s="12"/>
      <c r="D36" s="12"/>
      <c r="E36" s="12"/>
      <c r="F36" s="105" t="s">
        <v>146</v>
      </c>
      <c r="G36" s="6"/>
      <c r="H36" s="6"/>
      <c r="I36" s="6"/>
      <c r="J36" s="6"/>
      <c r="K36" s="6"/>
      <c r="L36" s="121"/>
    </row>
    <row r="37" spans="1:17" ht="10.5" thickBot="1" x14ac:dyDescent="0.25">
      <c r="A37" s="68" t="s">
        <v>8</v>
      </c>
      <c r="B37" s="122"/>
      <c r="C37" s="14"/>
      <c r="D37" s="14"/>
      <c r="E37" s="14"/>
      <c r="F37" s="106" t="s">
        <v>483</v>
      </c>
      <c r="G37" s="7"/>
      <c r="H37" s="7"/>
      <c r="I37" s="7"/>
      <c r="J37" s="7"/>
      <c r="K37" s="7"/>
      <c r="L37" s="123"/>
    </row>
    <row r="38" spans="1:17" ht="13.5" thickBot="1" x14ac:dyDescent="0.25">
      <c r="A38" s="110" t="s">
        <v>82</v>
      </c>
      <c r="B38" s="130" t="s">
        <v>157</v>
      </c>
      <c r="C38" s="115" t="str">
        <f xml:space="preserve"> CONCATENATE("za Díl ",C13)</f>
        <v>za Díl MD1</v>
      </c>
      <c r="D38" s="112"/>
      <c r="E38" s="112"/>
      <c r="F38" s="111" t="s">
        <v>141</v>
      </c>
      <c r="G38" s="113"/>
      <c r="H38" s="113"/>
      <c r="I38" s="113"/>
      <c r="J38" s="114"/>
      <c r="K38" s="113"/>
      <c r="L38" s="131">
        <f>SUM(L14:L37)</f>
        <v>0</v>
      </c>
      <c r="N38" s="141"/>
      <c r="O38" s="141"/>
      <c r="P38" s="141"/>
      <c r="Q38" s="141"/>
    </row>
    <row r="39" spans="1:17" ht="13.5" thickBot="1" x14ac:dyDescent="0.25">
      <c r="A39" s="67" t="s">
        <v>29</v>
      </c>
      <c r="B39" s="116" t="s">
        <v>19</v>
      </c>
      <c r="C39" s="100" t="s">
        <v>158</v>
      </c>
      <c r="D39" s="101"/>
      <c r="E39" s="101"/>
      <c r="F39" s="100" t="s">
        <v>159</v>
      </c>
      <c r="G39" s="102"/>
      <c r="H39" s="102"/>
      <c r="I39" s="102"/>
      <c r="J39" s="103"/>
      <c r="K39" s="102"/>
      <c r="L39" s="117"/>
    </row>
    <row r="40" spans="1:17" ht="20.5" thickBot="1" x14ac:dyDescent="0.25">
      <c r="A40" s="68" t="s">
        <v>6</v>
      </c>
      <c r="B40" s="118">
        <f>1+MAX($B$13:B39)</f>
        <v>7</v>
      </c>
      <c r="C40" s="55" t="s">
        <v>163</v>
      </c>
      <c r="D40" s="75"/>
      <c r="E40" s="55" t="s">
        <v>162</v>
      </c>
      <c r="F40" s="76" t="s">
        <v>160</v>
      </c>
      <c r="G40" s="55" t="s">
        <v>161</v>
      </c>
      <c r="H40" s="56">
        <v>696</v>
      </c>
      <c r="I40" s="79"/>
      <c r="J40" s="56" t="str">
        <f>IF(ISNUMBER(I40),ROUND(H40*I40,3),"")</f>
        <v/>
      </c>
      <c r="K40" s="58"/>
      <c r="L40" s="119">
        <f>ROUND(H40*K40,2)</f>
        <v>0</v>
      </c>
    </row>
    <row r="41" spans="1:17" x14ac:dyDescent="0.2">
      <c r="A41" s="68" t="s">
        <v>5</v>
      </c>
      <c r="B41" s="120"/>
      <c r="C41" s="12"/>
      <c r="D41" s="12"/>
      <c r="E41" s="12"/>
      <c r="F41" s="77" t="s">
        <v>418</v>
      </c>
      <c r="G41" s="6"/>
      <c r="H41" s="6"/>
      <c r="I41" s="6"/>
      <c r="J41" s="6"/>
      <c r="K41" s="6"/>
      <c r="L41" s="121"/>
    </row>
    <row r="42" spans="1:17" x14ac:dyDescent="0.2">
      <c r="A42" s="68" t="s">
        <v>7</v>
      </c>
      <c r="B42" s="120"/>
      <c r="C42" s="12"/>
      <c r="D42" s="12"/>
      <c r="E42" s="12"/>
      <c r="F42" s="105" t="s">
        <v>417</v>
      </c>
      <c r="G42" s="6"/>
      <c r="H42" s="6"/>
      <c r="I42" s="6"/>
      <c r="J42" s="6"/>
      <c r="K42" s="6"/>
      <c r="L42" s="121"/>
    </row>
    <row r="43" spans="1:17" ht="10.5" thickBot="1" x14ac:dyDescent="0.25">
      <c r="A43" s="68" t="s">
        <v>8</v>
      </c>
      <c r="B43" s="122"/>
      <c r="C43" s="14"/>
      <c r="D43" s="14"/>
      <c r="E43" s="14"/>
      <c r="F43" s="106" t="s">
        <v>484</v>
      </c>
      <c r="G43" s="7"/>
      <c r="H43" s="7"/>
      <c r="I43" s="7"/>
      <c r="J43" s="7"/>
      <c r="K43" s="7"/>
      <c r="L43" s="123"/>
    </row>
    <row r="44" spans="1:17" ht="20.5" thickBot="1" x14ac:dyDescent="0.25">
      <c r="A44" s="68" t="s">
        <v>6</v>
      </c>
      <c r="B44" s="118">
        <f>1+MAX($B$13:B43)</f>
        <v>8</v>
      </c>
      <c r="C44" s="55" t="s">
        <v>164</v>
      </c>
      <c r="D44" s="75"/>
      <c r="E44" s="55" t="s">
        <v>162</v>
      </c>
      <c r="F44" s="76" t="s">
        <v>160</v>
      </c>
      <c r="G44" s="55" t="s">
        <v>161</v>
      </c>
      <c r="H44" s="56">
        <v>232</v>
      </c>
      <c r="I44" s="79"/>
      <c r="J44" s="56" t="str">
        <f>IF(ISNUMBER(I44),ROUND(H44*I44,3),"")</f>
        <v/>
      </c>
      <c r="K44" s="58"/>
      <c r="L44" s="119">
        <f>ROUND(H44*K44,2)</f>
        <v>0</v>
      </c>
    </row>
    <row r="45" spans="1:17" x14ac:dyDescent="0.2">
      <c r="A45" s="68" t="s">
        <v>5</v>
      </c>
      <c r="B45" s="120"/>
      <c r="C45" s="12"/>
      <c r="D45" s="12"/>
      <c r="E45" s="12"/>
      <c r="F45" s="77" t="s">
        <v>419</v>
      </c>
      <c r="G45" s="6"/>
      <c r="H45" s="6"/>
      <c r="I45" s="6"/>
      <c r="J45" s="6"/>
      <c r="K45" s="6"/>
      <c r="L45" s="121"/>
    </row>
    <row r="46" spans="1:17" x14ac:dyDescent="0.2">
      <c r="A46" s="68" t="s">
        <v>7</v>
      </c>
      <c r="B46" s="120"/>
      <c r="C46" s="12"/>
      <c r="D46" s="12"/>
      <c r="E46" s="12"/>
      <c r="F46" s="105" t="s">
        <v>416</v>
      </c>
      <c r="G46" s="6"/>
      <c r="H46" s="6"/>
      <c r="I46" s="6"/>
      <c r="J46" s="6"/>
      <c r="K46" s="6"/>
      <c r="L46" s="121"/>
    </row>
    <row r="47" spans="1:17" ht="10.5" thickBot="1" x14ac:dyDescent="0.25">
      <c r="A47" s="68" t="s">
        <v>8</v>
      </c>
      <c r="B47" s="122"/>
      <c r="C47" s="14"/>
      <c r="D47" s="14"/>
      <c r="E47" s="14"/>
      <c r="F47" s="106" t="s">
        <v>484</v>
      </c>
      <c r="G47" s="7"/>
      <c r="H47" s="7"/>
      <c r="I47" s="7"/>
      <c r="J47" s="7"/>
      <c r="K47" s="7"/>
      <c r="L47" s="123"/>
    </row>
    <row r="48" spans="1:17" ht="20.5" thickBot="1" x14ac:dyDescent="0.25">
      <c r="A48" s="68" t="s">
        <v>6</v>
      </c>
      <c r="B48" s="118">
        <f>1+MAX($B$13:B47)</f>
        <v>9</v>
      </c>
      <c r="C48" s="55" t="s">
        <v>165</v>
      </c>
      <c r="D48" s="75"/>
      <c r="E48" s="55" t="s">
        <v>162</v>
      </c>
      <c r="F48" s="76" t="s">
        <v>160</v>
      </c>
      <c r="G48" s="55" t="s">
        <v>161</v>
      </c>
      <c r="H48" s="56">
        <v>232</v>
      </c>
      <c r="I48" s="79"/>
      <c r="J48" s="56" t="str">
        <f>IF(ISNUMBER(I48),ROUND(H48*I48,3),"")</f>
        <v/>
      </c>
      <c r="K48" s="58"/>
      <c r="L48" s="119">
        <f>ROUND(H48*K48,2)</f>
        <v>0</v>
      </c>
    </row>
    <row r="49" spans="1:12" x14ac:dyDescent="0.2">
      <c r="A49" s="68" t="s">
        <v>5</v>
      </c>
      <c r="B49" s="120"/>
      <c r="C49" s="12"/>
      <c r="D49" s="12"/>
      <c r="E49" s="12"/>
      <c r="F49" s="77" t="s">
        <v>421</v>
      </c>
      <c r="G49" s="6"/>
      <c r="H49" s="6"/>
      <c r="I49" s="6"/>
      <c r="J49" s="6"/>
      <c r="K49" s="6"/>
      <c r="L49" s="121"/>
    </row>
    <row r="50" spans="1:12" x14ac:dyDescent="0.2">
      <c r="A50" s="68" t="s">
        <v>7</v>
      </c>
      <c r="B50" s="120"/>
      <c r="C50" s="12"/>
      <c r="D50" s="12"/>
      <c r="E50" s="12"/>
      <c r="F50" s="105" t="s">
        <v>415</v>
      </c>
      <c r="G50" s="6"/>
      <c r="H50" s="6"/>
      <c r="I50" s="6"/>
      <c r="J50" s="6"/>
      <c r="K50" s="6"/>
      <c r="L50" s="121"/>
    </row>
    <row r="51" spans="1:12" ht="10.5" thickBot="1" x14ac:dyDescent="0.25">
      <c r="A51" s="68" t="s">
        <v>8</v>
      </c>
      <c r="B51" s="122"/>
      <c r="C51" s="14"/>
      <c r="D51" s="14"/>
      <c r="E51" s="14"/>
      <c r="F51" s="106" t="s">
        <v>484</v>
      </c>
      <c r="G51" s="7"/>
      <c r="H51" s="7"/>
      <c r="I51" s="7"/>
      <c r="J51" s="7"/>
      <c r="K51" s="7"/>
      <c r="L51" s="123"/>
    </row>
    <row r="52" spans="1:12" ht="20.5" thickBot="1" x14ac:dyDescent="0.25">
      <c r="A52" s="68" t="s">
        <v>6</v>
      </c>
      <c r="B52" s="118">
        <f>1+MAX($B$13:B51)</f>
        <v>10</v>
      </c>
      <c r="C52" s="55" t="s">
        <v>166</v>
      </c>
      <c r="D52" s="75"/>
      <c r="E52" s="55" t="s">
        <v>162</v>
      </c>
      <c r="F52" s="76" t="s">
        <v>160</v>
      </c>
      <c r="G52" s="55" t="s">
        <v>161</v>
      </c>
      <c r="H52" s="56">
        <v>40</v>
      </c>
      <c r="I52" s="79"/>
      <c r="J52" s="56"/>
      <c r="K52" s="58"/>
      <c r="L52" s="119">
        <f>ROUND((ROUND(H52,3))*(ROUND(K52,2)),2)</f>
        <v>0</v>
      </c>
    </row>
    <row r="53" spans="1:12" x14ac:dyDescent="0.2">
      <c r="A53" s="68" t="s">
        <v>5</v>
      </c>
      <c r="B53" s="120"/>
      <c r="C53" s="12"/>
      <c r="D53" s="12"/>
      <c r="E53" s="12"/>
      <c r="F53" s="77" t="s">
        <v>414</v>
      </c>
      <c r="G53" s="6"/>
      <c r="H53" s="6"/>
      <c r="I53" s="6"/>
      <c r="J53" s="6"/>
      <c r="K53" s="6"/>
      <c r="L53" s="121"/>
    </row>
    <row r="54" spans="1:12" x14ac:dyDescent="0.2">
      <c r="A54" s="68" t="s">
        <v>7</v>
      </c>
      <c r="B54" s="120"/>
      <c r="C54" s="12"/>
      <c r="D54" s="12"/>
      <c r="E54" s="12"/>
      <c r="F54" s="105" t="s">
        <v>413</v>
      </c>
      <c r="G54" s="6"/>
      <c r="H54" s="6"/>
      <c r="I54" s="6"/>
      <c r="J54" s="6"/>
      <c r="K54" s="6"/>
      <c r="L54" s="121"/>
    </row>
    <row r="55" spans="1:12" ht="10.5" thickBot="1" x14ac:dyDescent="0.25">
      <c r="A55" s="68" t="s">
        <v>8</v>
      </c>
      <c r="B55" s="122"/>
      <c r="C55" s="14"/>
      <c r="D55" s="14"/>
      <c r="E55" s="14"/>
      <c r="F55" s="106" t="s">
        <v>485</v>
      </c>
      <c r="G55" s="7"/>
      <c r="H55" s="7"/>
      <c r="I55" s="7"/>
      <c r="J55" s="7"/>
      <c r="K55" s="7"/>
      <c r="L55" s="123"/>
    </row>
    <row r="56" spans="1:12" ht="20.5" thickBot="1" x14ac:dyDescent="0.25">
      <c r="A56" s="68" t="s">
        <v>6</v>
      </c>
      <c r="B56" s="118">
        <f>1+MAX($B$13:B55)</f>
        <v>11</v>
      </c>
      <c r="C56" s="55" t="s">
        <v>167</v>
      </c>
      <c r="D56" s="75"/>
      <c r="E56" s="55" t="s">
        <v>162</v>
      </c>
      <c r="F56" s="76" t="s">
        <v>160</v>
      </c>
      <c r="G56" s="55" t="s">
        <v>161</v>
      </c>
      <c r="H56" s="56">
        <v>22</v>
      </c>
      <c r="I56" s="79"/>
      <c r="J56" s="56"/>
      <c r="K56" s="58"/>
      <c r="L56" s="119">
        <f>ROUND((ROUND(H56,3))*(ROUND(K56,2)),2)</f>
        <v>0</v>
      </c>
    </row>
    <row r="57" spans="1:12" x14ac:dyDescent="0.2">
      <c r="A57" s="68" t="s">
        <v>5</v>
      </c>
      <c r="B57" s="120"/>
      <c r="C57" s="12"/>
      <c r="D57" s="12"/>
      <c r="E57" s="12"/>
      <c r="F57" s="77" t="s">
        <v>411</v>
      </c>
      <c r="G57" s="6"/>
      <c r="H57" s="6"/>
      <c r="I57" s="6"/>
      <c r="J57" s="6"/>
      <c r="K57" s="6"/>
      <c r="L57" s="121"/>
    </row>
    <row r="58" spans="1:12" x14ac:dyDescent="0.2">
      <c r="A58" s="68" t="s">
        <v>7</v>
      </c>
      <c r="B58" s="120"/>
      <c r="C58" s="12"/>
      <c r="D58" s="12"/>
      <c r="E58" s="12"/>
      <c r="F58" s="105" t="s">
        <v>410</v>
      </c>
      <c r="G58" s="6"/>
      <c r="H58" s="6"/>
      <c r="I58" s="6"/>
      <c r="J58" s="6"/>
      <c r="K58" s="6"/>
      <c r="L58" s="121"/>
    </row>
    <row r="59" spans="1:12" ht="10.5" thickBot="1" x14ac:dyDescent="0.25">
      <c r="A59" s="68" t="s">
        <v>8</v>
      </c>
      <c r="B59" s="122"/>
      <c r="C59" s="14"/>
      <c r="D59" s="14"/>
      <c r="E59" s="14"/>
      <c r="F59" s="106" t="s">
        <v>484</v>
      </c>
      <c r="G59" s="7"/>
      <c r="H59" s="7"/>
      <c r="I59" s="7"/>
      <c r="J59" s="7"/>
      <c r="K59" s="7"/>
      <c r="L59" s="123"/>
    </row>
    <row r="60" spans="1:12" ht="20.5" thickBot="1" x14ac:dyDescent="0.25">
      <c r="A60" s="68" t="s">
        <v>6</v>
      </c>
      <c r="B60" s="118">
        <f>1+MAX($B$13:B59)</f>
        <v>12</v>
      </c>
      <c r="C60" s="55" t="s">
        <v>168</v>
      </c>
      <c r="D60" s="75"/>
      <c r="E60" s="55" t="s">
        <v>162</v>
      </c>
      <c r="F60" s="76" t="s">
        <v>160</v>
      </c>
      <c r="G60" s="55" t="s">
        <v>161</v>
      </c>
      <c r="H60" s="56">
        <v>20</v>
      </c>
      <c r="I60" s="79"/>
      <c r="J60" s="56"/>
      <c r="K60" s="58"/>
      <c r="L60" s="119">
        <f>ROUND((ROUND(H60,3))*(ROUND(K60,2)),2)</f>
        <v>0</v>
      </c>
    </row>
    <row r="61" spans="1:12" x14ac:dyDescent="0.2">
      <c r="A61" s="68" t="s">
        <v>5</v>
      </c>
      <c r="B61" s="120"/>
      <c r="C61" s="12"/>
      <c r="D61" s="12"/>
      <c r="E61" s="12"/>
      <c r="F61" s="77" t="s">
        <v>420</v>
      </c>
      <c r="G61" s="6"/>
      <c r="H61" s="6"/>
      <c r="I61" s="6"/>
      <c r="J61" s="6"/>
      <c r="K61" s="6"/>
      <c r="L61" s="121"/>
    </row>
    <row r="62" spans="1:12" x14ac:dyDescent="0.2">
      <c r="A62" s="68" t="s">
        <v>7</v>
      </c>
      <c r="B62" s="120"/>
      <c r="C62" s="12"/>
      <c r="D62" s="12"/>
      <c r="E62" s="12"/>
      <c r="F62" s="105" t="s">
        <v>412</v>
      </c>
      <c r="G62" s="6"/>
      <c r="H62" s="6"/>
      <c r="I62" s="6"/>
      <c r="J62" s="6"/>
      <c r="K62" s="6"/>
      <c r="L62" s="121"/>
    </row>
    <row r="63" spans="1:12" ht="10.5" thickBot="1" x14ac:dyDescent="0.25">
      <c r="A63" s="68" t="s">
        <v>8</v>
      </c>
      <c r="B63" s="122"/>
      <c r="C63" s="14"/>
      <c r="D63" s="14"/>
      <c r="E63" s="14"/>
      <c r="F63" s="106" t="s">
        <v>484</v>
      </c>
      <c r="G63" s="7"/>
      <c r="H63" s="7"/>
      <c r="I63" s="7"/>
      <c r="J63" s="7"/>
      <c r="K63" s="7"/>
      <c r="L63" s="123"/>
    </row>
    <row r="64" spans="1:12" ht="20.5" thickBot="1" x14ac:dyDescent="0.25">
      <c r="A64" s="68" t="s">
        <v>6</v>
      </c>
      <c r="B64" s="118">
        <f>1+MAX($B$13:B63)</f>
        <v>13</v>
      </c>
      <c r="C64" s="55" t="s">
        <v>169</v>
      </c>
      <c r="D64" s="75"/>
      <c r="E64" s="55" t="s">
        <v>162</v>
      </c>
      <c r="F64" s="76" t="s">
        <v>160</v>
      </c>
      <c r="G64" s="55" t="s">
        <v>161</v>
      </c>
      <c r="H64" s="56">
        <v>6</v>
      </c>
      <c r="I64" s="79"/>
      <c r="J64" s="56"/>
      <c r="K64" s="58"/>
      <c r="L64" s="119">
        <f>ROUND((ROUND(H64,3))*(ROUND(K64,2)),2)</f>
        <v>0</v>
      </c>
    </row>
    <row r="65" spans="1:12" x14ac:dyDescent="0.2">
      <c r="A65" s="68" t="s">
        <v>5</v>
      </c>
      <c r="B65" s="120"/>
      <c r="C65" s="12"/>
      <c r="D65" s="12"/>
      <c r="E65" s="12"/>
      <c r="F65" s="77" t="s">
        <v>409</v>
      </c>
      <c r="G65" s="6"/>
      <c r="H65" s="6"/>
      <c r="I65" s="6"/>
      <c r="J65" s="6"/>
      <c r="K65" s="6"/>
      <c r="L65" s="121"/>
    </row>
    <row r="66" spans="1:12" ht="20" x14ac:dyDescent="0.2">
      <c r="A66" s="68" t="s">
        <v>7</v>
      </c>
      <c r="B66" s="120"/>
      <c r="C66" s="12"/>
      <c r="D66" s="12"/>
      <c r="E66" s="12"/>
      <c r="F66" s="105" t="s">
        <v>408</v>
      </c>
      <c r="G66" s="6"/>
      <c r="H66" s="6"/>
      <c r="I66" s="6"/>
      <c r="J66" s="6"/>
      <c r="K66" s="6"/>
      <c r="L66" s="121"/>
    </row>
    <row r="67" spans="1:12" ht="10.5" thickBot="1" x14ac:dyDescent="0.25">
      <c r="A67" s="68" t="s">
        <v>8</v>
      </c>
      <c r="B67" s="122"/>
      <c r="C67" s="14"/>
      <c r="D67" s="14"/>
      <c r="E67" s="14"/>
      <c r="F67" s="106" t="s">
        <v>484</v>
      </c>
      <c r="G67" s="7"/>
      <c r="H67" s="7"/>
      <c r="I67" s="7"/>
      <c r="J67" s="7"/>
      <c r="K67" s="7"/>
      <c r="L67" s="123"/>
    </row>
    <row r="68" spans="1:12" ht="20.5" thickBot="1" x14ac:dyDescent="0.25">
      <c r="A68" s="68" t="s">
        <v>6</v>
      </c>
      <c r="B68" s="118">
        <f>1+MAX($B$13:B67)</f>
        <v>14</v>
      </c>
      <c r="C68" s="55" t="s">
        <v>170</v>
      </c>
      <c r="D68" s="75"/>
      <c r="E68" s="55" t="s">
        <v>162</v>
      </c>
      <c r="F68" s="76" t="s">
        <v>160</v>
      </c>
      <c r="G68" s="55" t="s">
        <v>161</v>
      </c>
      <c r="H68" s="56">
        <v>400</v>
      </c>
      <c r="I68" s="79"/>
      <c r="J68" s="56"/>
      <c r="K68" s="58"/>
      <c r="L68" s="119">
        <f>ROUND((ROUND(H68,3))*(ROUND(K68,2)),2)</f>
        <v>0</v>
      </c>
    </row>
    <row r="69" spans="1:12" x14ac:dyDescent="0.2">
      <c r="A69" s="68" t="s">
        <v>5</v>
      </c>
      <c r="B69" s="120"/>
      <c r="C69" s="12"/>
      <c r="D69" s="12"/>
      <c r="E69" s="12"/>
      <c r="F69" s="77" t="s">
        <v>407</v>
      </c>
      <c r="G69" s="6"/>
      <c r="H69" s="6"/>
      <c r="I69" s="6"/>
      <c r="J69" s="6"/>
      <c r="K69" s="6"/>
      <c r="L69" s="121"/>
    </row>
    <row r="70" spans="1:12" ht="20" x14ac:dyDescent="0.2">
      <c r="A70" s="68" t="s">
        <v>7</v>
      </c>
      <c r="B70" s="120"/>
      <c r="C70" s="12"/>
      <c r="D70" s="12"/>
      <c r="E70" s="12"/>
      <c r="F70" s="105" t="s">
        <v>406</v>
      </c>
      <c r="G70" s="6"/>
      <c r="H70" s="6"/>
      <c r="I70" s="6"/>
      <c r="J70" s="6"/>
      <c r="K70" s="6"/>
      <c r="L70" s="121"/>
    </row>
    <row r="71" spans="1:12" ht="10.5" thickBot="1" x14ac:dyDescent="0.25">
      <c r="A71" s="68" t="s">
        <v>8</v>
      </c>
      <c r="B71" s="122"/>
      <c r="C71" s="14"/>
      <c r="D71" s="14"/>
      <c r="E71" s="14"/>
      <c r="F71" s="106" t="s">
        <v>484</v>
      </c>
      <c r="G71" s="7"/>
      <c r="H71" s="7"/>
      <c r="I71" s="7"/>
      <c r="J71" s="7"/>
      <c r="K71" s="7"/>
      <c r="L71" s="123"/>
    </row>
    <row r="72" spans="1:12" ht="20.5" thickBot="1" x14ac:dyDescent="0.25">
      <c r="A72" s="68" t="s">
        <v>6</v>
      </c>
      <c r="B72" s="118">
        <f>1+MAX($B$13:B71)</f>
        <v>15</v>
      </c>
      <c r="C72" s="55" t="s">
        <v>171</v>
      </c>
      <c r="D72" s="75"/>
      <c r="E72" s="55" t="s">
        <v>162</v>
      </c>
      <c r="F72" s="76" t="s">
        <v>160</v>
      </c>
      <c r="G72" s="55" t="s">
        <v>161</v>
      </c>
      <c r="H72" s="56">
        <v>15.1</v>
      </c>
      <c r="I72" s="79"/>
      <c r="J72" s="56"/>
      <c r="K72" s="58"/>
      <c r="L72" s="119">
        <f>ROUND((ROUND(H72,3))*(ROUND(K72,2)),2)</f>
        <v>0</v>
      </c>
    </row>
    <row r="73" spans="1:12" x14ac:dyDescent="0.2">
      <c r="A73" s="68" t="s">
        <v>5</v>
      </c>
      <c r="B73" s="120"/>
      <c r="C73" s="12"/>
      <c r="D73" s="12"/>
      <c r="E73" s="12"/>
      <c r="F73" s="77"/>
      <c r="G73" s="6"/>
      <c r="H73" s="6"/>
      <c r="I73" s="6"/>
      <c r="J73" s="6"/>
      <c r="K73" s="6"/>
      <c r="L73" s="121"/>
    </row>
    <row r="74" spans="1:12" ht="20" x14ac:dyDescent="0.2">
      <c r="A74" s="68" t="s">
        <v>7</v>
      </c>
      <c r="B74" s="120"/>
      <c r="C74" s="12"/>
      <c r="D74" s="12"/>
      <c r="E74" s="12"/>
      <c r="F74" s="105" t="s">
        <v>405</v>
      </c>
      <c r="G74" s="6"/>
      <c r="H74" s="6"/>
      <c r="I74" s="6"/>
      <c r="J74" s="6"/>
      <c r="K74" s="6"/>
      <c r="L74" s="121"/>
    </row>
    <row r="75" spans="1:12" ht="10.5" thickBot="1" x14ac:dyDescent="0.25">
      <c r="A75" s="68" t="s">
        <v>8</v>
      </c>
      <c r="B75" s="122"/>
      <c r="C75" s="14"/>
      <c r="D75" s="14"/>
      <c r="E75" s="14"/>
      <c r="F75" s="106" t="s">
        <v>484</v>
      </c>
      <c r="G75" s="7"/>
      <c r="H75" s="7"/>
      <c r="I75" s="7"/>
      <c r="J75" s="7"/>
      <c r="K75" s="7"/>
      <c r="L75" s="123"/>
    </row>
    <row r="76" spans="1:12" ht="20.5" thickBot="1" x14ac:dyDescent="0.25">
      <c r="A76" s="68" t="s">
        <v>6</v>
      </c>
      <c r="B76" s="118">
        <f>1+MAX($B$13:B75)</f>
        <v>16</v>
      </c>
      <c r="C76" s="55" t="s">
        <v>172</v>
      </c>
      <c r="D76" s="75"/>
      <c r="E76" s="55" t="s">
        <v>143</v>
      </c>
      <c r="F76" s="76" t="s">
        <v>173</v>
      </c>
      <c r="G76" s="55" t="s">
        <v>174</v>
      </c>
      <c r="H76" s="56">
        <v>6</v>
      </c>
      <c r="I76" s="79"/>
      <c r="J76" s="56"/>
      <c r="K76" s="58"/>
      <c r="L76" s="119">
        <f>ROUND((ROUND(H76,3))*(ROUND(K76,2)),2)</f>
        <v>0</v>
      </c>
    </row>
    <row r="77" spans="1:12" x14ac:dyDescent="0.2">
      <c r="A77" s="68" t="s">
        <v>5</v>
      </c>
      <c r="B77" s="120"/>
      <c r="C77" s="12"/>
      <c r="D77" s="12"/>
      <c r="E77" s="12"/>
      <c r="F77" s="77" t="s">
        <v>371</v>
      </c>
      <c r="G77" s="6"/>
      <c r="H77" s="6"/>
      <c r="I77" s="6"/>
      <c r="J77" s="6"/>
      <c r="K77" s="6"/>
      <c r="L77" s="121"/>
    </row>
    <row r="78" spans="1:12" x14ac:dyDescent="0.2">
      <c r="A78" s="68" t="s">
        <v>7</v>
      </c>
      <c r="B78" s="120"/>
      <c r="C78" s="12"/>
      <c r="D78" s="12"/>
      <c r="E78" s="12"/>
      <c r="F78" s="105" t="s">
        <v>177</v>
      </c>
      <c r="G78" s="6"/>
      <c r="H78" s="6"/>
      <c r="I78" s="6"/>
      <c r="J78" s="6"/>
      <c r="K78" s="6"/>
      <c r="L78" s="121"/>
    </row>
    <row r="79" spans="1:12" ht="10.5" thickBot="1" x14ac:dyDescent="0.25">
      <c r="A79" s="68" t="s">
        <v>8</v>
      </c>
      <c r="B79" s="122"/>
      <c r="C79" s="14"/>
      <c r="D79" s="14"/>
      <c r="E79" s="14"/>
      <c r="F79" s="106" t="s">
        <v>130</v>
      </c>
      <c r="G79" s="7"/>
      <c r="H79" s="7"/>
      <c r="I79" s="7"/>
      <c r="J79" s="7"/>
      <c r="K79" s="7"/>
      <c r="L79" s="123"/>
    </row>
    <row r="80" spans="1:12" ht="20.5" thickBot="1" x14ac:dyDescent="0.25">
      <c r="A80" s="68" t="s">
        <v>6</v>
      </c>
      <c r="B80" s="118">
        <f>1+MAX($B$13:B79)</f>
        <v>17</v>
      </c>
      <c r="C80" s="55" t="s">
        <v>175</v>
      </c>
      <c r="D80" s="75"/>
      <c r="E80" s="55" t="s">
        <v>143</v>
      </c>
      <c r="F80" s="76" t="s">
        <v>176</v>
      </c>
      <c r="G80" s="55" t="s">
        <v>174</v>
      </c>
      <c r="H80" s="56">
        <v>6</v>
      </c>
      <c r="I80" s="79"/>
      <c r="J80" s="56" t="str">
        <f>IF(ISNUMBER(I80),ROUND(H80*I80,3),"")</f>
        <v/>
      </c>
      <c r="K80" s="58"/>
      <c r="L80" s="119">
        <f>ROUND(H80*K80,2)</f>
        <v>0</v>
      </c>
    </row>
    <row r="81" spans="1:17" x14ac:dyDescent="0.2">
      <c r="A81" s="68" t="s">
        <v>5</v>
      </c>
      <c r="B81" s="120"/>
      <c r="C81" s="12"/>
      <c r="D81" s="12"/>
      <c r="E81" s="12"/>
      <c r="F81" s="77" t="s">
        <v>371</v>
      </c>
      <c r="G81" s="6"/>
      <c r="H81" s="6"/>
      <c r="I81" s="6"/>
      <c r="J81" s="6"/>
      <c r="K81" s="6"/>
      <c r="L81" s="121"/>
    </row>
    <row r="82" spans="1:17" x14ac:dyDescent="0.2">
      <c r="A82" s="68" t="s">
        <v>7</v>
      </c>
      <c r="B82" s="120"/>
      <c r="C82" s="12"/>
      <c r="D82" s="12"/>
      <c r="E82" s="12"/>
      <c r="F82" s="105" t="s">
        <v>177</v>
      </c>
      <c r="G82" s="6"/>
      <c r="H82" s="6"/>
      <c r="I82" s="6"/>
      <c r="J82" s="6"/>
      <c r="K82" s="6"/>
      <c r="L82" s="121"/>
    </row>
    <row r="83" spans="1:17" ht="10.5" thickBot="1" x14ac:dyDescent="0.25">
      <c r="A83" s="68" t="s">
        <v>8</v>
      </c>
      <c r="B83" s="122"/>
      <c r="C83" s="14"/>
      <c r="D83" s="14"/>
      <c r="E83" s="14"/>
      <c r="F83" s="106" t="s">
        <v>130</v>
      </c>
      <c r="G83" s="7"/>
      <c r="H83" s="7"/>
      <c r="I83" s="7"/>
      <c r="J83" s="7"/>
      <c r="K83" s="7"/>
      <c r="L83" s="123"/>
    </row>
    <row r="84" spans="1:17" ht="20.5" thickBot="1" x14ac:dyDescent="0.25">
      <c r="A84" s="68" t="s">
        <v>6</v>
      </c>
      <c r="B84" s="118">
        <f>1+MAX($B$13:B83)</f>
        <v>18</v>
      </c>
      <c r="C84" s="55" t="s">
        <v>178</v>
      </c>
      <c r="D84" s="75"/>
      <c r="E84" s="55" t="s">
        <v>143</v>
      </c>
      <c r="F84" s="76" t="s">
        <v>179</v>
      </c>
      <c r="G84" s="55" t="s">
        <v>174</v>
      </c>
      <c r="H84" s="56">
        <v>8</v>
      </c>
      <c r="I84" s="79"/>
      <c r="J84" s="56" t="str">
        <f>IF(ISNUMBER(I84),ROUND(H84*I84,3),"")</f>
        <v/>
      </c>
      <c r="K84" s="58"/>
      <c r="L84" s="119">
        <f>ROUND(H84*K84,2)</f>
        <v>0</v>
      </c>
    </row>
    <row r="85" spans="1:17" x14ac:dyDescent="0.2">
      <c r="A85" s="68" t="s">
        <v>5</v>
      </c>
      <c r="B85" s="120"/>
      <c r="C85" s="12"/>
      <c r="D85" s="12"/>
      <c r="E85" s="12"/>
      <c r="F85" s="77"/>
      <c r="G85" s="6"/>
      <c r="H85" s="6"/>
      <c r="I85" s="6"/>
      <c r="J85" s="6"/>
      <c r="K85" s="6"/>
      <c r="L85" s="121"/>
    </row>
    <row r="86" spans="1:17" x14ac:dyDescent="0.2">
      <c r="A86" s="68" t="s">
        <v>7</v>
      </c>
      <c r="B86" s="120"/>
      <c r="C86" s="12"/>
      <c r="D86" s="12"/>
      <c r="E86" s="12"/>
      <c r="F86" s="105" t="s">
        <v>177</v>
      </c>
      <c r="G86" s="6"/>
      <c r="H86" s="6"/>
      <c r="I86" s="6"/>
      <c r="J86" s="6"/>
      <c r="K86" s="6"/>
      <c r="L86" s="121"/>
    </row>
    <row r="87" spans="1:17" ht="10.5" thickBot="1" x14ac:dyDescent="0.25">
      <c r="A87" s="68" t="s">
        <v>8</v>
      </c>
      <c r="B87" s="122"/>
      <c r="C87" s="14"/>
      <c r="D87" s="14"/>
      <c r="E87" s="14"/>
      <c r="F87" s="106" t="s">
        <v>130</v>
      </c>
      <c r="G87" s="7"/>
      <c r="H87" s="7"/>
      <c r="I87" s="7"/>
      <c r="J87" s="7"/>
      <c r="K87" s="7"/>
      <c r="L87" s="123"/>
    </row>
    <row r="88" spans="1:17" ht="20.5" thickBot="1" x14ac:dyDescent="0.25">
      <c r="A88" s="68" t="s">
        <v>6</v>
      </c>
      <c r="B88" s="118">
        <f>1+MAX($B$13:B87)</f>
        <v>19</v>
      </c>
      <c r="C88" s="55" t="s">
        <v>175</v>
      </c>
      <c r="D88" s="75"/>
      <c r="E88" s="55" t="s">
        <v>143</v>
      </c>
      <c r="F88" s="76" t="s">
        <v>176</v>
      </c>
      <c r="G88" s="55" t="s">
        <v>174</v>
      </c>
      <c r="H88" s="56">
        <v>8</v>
      </c>
      <c r="I88" s="79"/>
      <c r="J88" s="56" t="str">
        <f>IF(ISNUMBER(I88),ROUND(H88*I88,3),"")</f>
        <v/>
      </c>
      <c r="K88" s="58"/>
      <c r="L88" s="119">
        <f>ROUND(H88*K88,2)</f>
        <v>0</v>
      </c>
    </row>
    <row r="89" spans="1:17" x14ac:dyDescent="0.2">
      <c r="A89" s="68" t="s">
        <v>5</v>
      </c>
      <c r="B89" s="120"/>
      <c r="C89" s="12"/>
      <c r="D89" s="12"/>
      <c r="E89" s="12"/>
      <c r="F89" s="77"/>
      <c r="G89" s="6"/>
      <c r="H89" s="6"/>
      <c r="I89" s="6"/>
      <c r="J89" s="6"/>
      <c r="K89" s="6"/>
      <c r="L89" s="121"/>
    </row>
    <row r="90" spans="1:17" x14ac:dyDescent="0.2">
      <c r="A90" s="68" t="s">
        <v>7</v>
      </c>
      <c r="B90" s="120"/>
      <c r="C90" s="12"/>
      <c r="D90" s="12"/>
      <c r="E90" s="12"/>
      <c r="F90" s="105" t="s">
        <v>177</v>
      </c>
      <c r="G90" s="6"/>
      <c r="H90" s="6"/>
      <c r="I90" s="6"/>
      <c r="J90" s="6"/>
      <c r="K90" s="6"/>
      <c r="L90" s="121"/>
    </row>
    <row r="91" spans="1:17" ht="10.5" thickBot="1" x14ac:dyDescent="0.25">
      <c r="A91" s="68" t="s">
        <v>8</v>
      </c>
      <c r="B91" s="122"/>
      <c r="C91" s="14"/>
      <c r="D91" s="14"/>
      <c r="E91" s="14"/>
      <c r="F91" s="106" t="s">
        <v>130</v>
      </c>
      <c r="G91" s="7"/>
      <c r="H91" s="7"/>
      <c r="I91" s="7"/>
      <c r="J91" s="7"/>
      <c r="K91" s="7"/>
      <c r="L91" s="123"/>
    </row>
    <row r="92" spans="1:17" ht="11" thickBot="1" x14ac:dyDescent="0.25">
      <c r="A92" s="68" t="s">
        <v>6</v>
      </c>
      <c r="B92" s="118">
        <f>1+MAX($B$13:B91)</f>
        <v>20</v>
      </c>
      <c r="C92" s="55" t="s">
        <v>425</v>
      </c>
      <c r="D92" s="75"/>
      <c r="E92" s="55" t="s">
        <v>143</v>
      </c>
      <c r="F92" s="76" t="s">
        <v>423</v>
      </c>
      <c r="G92" s="55" t="s">
        <v>145</v>
      </c>
      <c r="H92" s="56">
        <v>60</v>
      </c>
      <c r="I92" s="79"/>
      <c r="J92" s="56" t="str">
        <f>IF(ISNUMBER(I92),ROUND(H92*I92,3),"")</f>
        <v/>
      </c>
      <c r="K92" s="58"/>
      <c r="L92" s="119">
        <f>ROUND(H92*K92,2)</f>
        <v>0</v>
      </c>
      <c r="N92" s="141"/>
      <c r="O92" s="141"/>
      <c r="P92" s="141"/>
      <c r="Q92" s="141"/>
    </row>
    <row r="93" spans="1:17" ht="10.5" x14ac:dyDescent="0.2">
      <c r="A93" s="68" t="s">
        <v>5</v>
      </c>
      <c r="B93" s="120"/>
      <c r="C93" s="12"/>
      <c r="D93" s="12"/>
      <c r="E93" s="12"/>
      <c r="F93" s="77" t="s">
        <v>424</v>
      </c>
      <c r="G93" s="6"/>
      <c r="H93" s="6"/>
      <c r="I93" s="6"/>
      <c r="J93" s="6"/>
      <c r="K93" s="6"/>
      <c r="L93" s="121"/>
      <c r="N93" s="141"/>
      <c r="O93" s="141"/>
      <c r="P93" s="141"/>
      <c r="Q93" s="141"/>
    </row>
    <row r="94" spans="1:17" x14ac:dyDescent="0.2">
      <c r="A94" s="68" t="s">
        <v>7</v>
      </c>
      <c r="B94" s="120"/>
      <c r="C94" s="12"/>
      <c r="D94" s="12"/>
      <c r="E94" s="12"/>
      <c r="F94" s="105" t="s">
        <v>468</v>
      </c>
      <c r="G94" s="6"/>
      <c r="H94" s="6"/>
      <c r="I94" s="6"/>
      <c r="J94" s="6"/>
      <c r="K94" s="6"/>
      <c r="L94" s="121"/>
      <c r="N94" s="141"/>
      <c r="O94" s="141"/>
      <c r="P94" s="141"/>
      <c r="Q94" s="141"/>
    </row>
    <row r="95" spans="1:17" ht="10.5" thickBot="1" x14ac:dyDescent="0.25">
      <c r="A95" s="68" t="s">
        <v>8</v>
      </c>
      <c r="B95" s="122"/>
      <c r="C95" s="14"/>
      <c r="D95" s="14"/>
      <c r="E95" s="14"/>
      <c r="F95" s="106" t="s">
        <v>426</v>
      </c>
      <c r="G95" s="7"/>
      <c r="H95" s="7"/>
      <c r="I95" s="7"/>
      <c r="J95" s="7"/>
      <c r="K95" s="7"/>
      <c r="L95" s="123"/>
      <c r="N95" s="141"/>
      <c r="O95" s="141"/>
      <c r="P95" s="141"/>
      <c r="Q95" s="141"/>
    </row>
    <row r="96" spans="1:17" ht="13.5" thickBot="1" x14ac:dyDescent="0.25">
      <c r="A96" s="110" t="s">
        <v>82</v>
      </c>
      <c r="B96" s="152" t="s">
        <v>157</v>
      </c>
      <c r="C96" s="153" t="str">
        <f xml:space="preserve"> CONCATENATE("za Díl ",C39)</f>
        <v>za Díl M1</v>
      </c>
      <c r="D96" s="154"/>
      <c r="E96" s="154"/>
      <c r="F96" s="155" t="s">
        <v>159</v>
      </c>
      <c r="G96" s="156"/>
      <c r="H96" s="156"/>
      <c r="I96" s="156"/>
      <c r="J96" s="157"/>
      <c r="K96" s="156"/>
      <c r="L96" s="158">
        <f>SUM(L40:L95)</f>
        <v>0</v>
      </c>
      <c r="N96" s="141"/>
      <c r="O96" s="141"/>
      <c r="P96" s="141"/>
      <c r="Q96" s="141"/>
    </row>
    <row r="97" spans="1:17" ht="13.5" thickBot="1" x14ac:dyDescent="0.25">
      <c r="A97" s="67" t="s">
        <v>29</v>
      </c>
      <c r="B97" s="116" t="s">
        <v>19</v>
      </c>
      <c r="C97" s="100" t="s">
        <v>180</v>
      </c>
      <c r="D97" s="101"/>
      <c r="E97" s="101"/>
      <c r="F97" s="100" t="s">
        <v>181</v>
      </c>
      <c r="G97" s="102"/>
      <c r="H97" s="102"/>
      <c r="I97" s="102"/>
      <c r="J97" s="103"/>
      <c r="K97" s="102"/>
      <c r="L97" s="117"/>
      <c r="N97" s="141"/>
      <c r="O97" s="141"/>
      <c r="P97" s="141"/>
      <c r="Q97" s="141"/>
    </row>
    <row r="98" spans="1:17" ht="11" thickBot="1" x14ac:dyDescent="0.25">
      <c r="A98" s="68" t="s">
        <v>6</v>
      </c>
      <c r="B98" s="118">
        <f>1+MAX($B$13:B97)</f>
        <v>21</v>
      </c>
      <c r="C98" s="55" t="s">
        <v>427</v>
      </c>
      <c r="D98" s="75"/>
      <c r="E98" s="55" t="s">
        <v>162</v>
      </c>
      <c r="F98" s="76" t="s">
        <v>183</v>
      </c>
      <c r="G98" s="55" t="s">
        <v>145</v>
      </c>
      <c r="H98" s="56">
        <v>8</v>
      </c>
      <c r="I98" s="79"/>
      <c r="J98" s="56" t="str">
        <f>IF(ISNUMBER(I98),ROUND(H98*I98,3),"")</f>
        <v/>
      </c>
      <c r="K98" s="58"/>
      <c r="L98" s="119">
        <f>ROUND(H98*K98,2)</f>
        <v>0</v>
      </c>
      <c r="N98" s="142"/>
      <c r="O98" s="143"/>
      <c r="P98" s="144"/>
      <c r="Q98" s="141"/>
    </row>
    <row r="99" spans="1:17" x14ac:dyDescent="0.2">
      <c r="A99" s="68" t="s">
        <v>5</v>
      </c>
      <c r="B99" s="120"/>
      <c r="C99" s="12"/>
      <c r="D99" s="12"/>
      <c r="E99" s="12"/>
      <c r="F99" s="77"/>
      <c r="G99" s="6"/>
      <c r="H99" s="6"/>
      <c r="I99" s="6"/>
      <c r="J99" s="6"/>
      <c r="K99" s="6"/>
      <c r="L99" s="121"/>
      <c r="N99" s="6"/>
      <c r="O99" s="6"/>
      <c r="P99" s="6"/>
      <c r="Q99" s="141"/>
    </row>
    <row r="100" spans="1:17" x14ac:dyDescent="0.2">
      <c r="A100" s="68" t="s">
        <v>7</v>
      </c>
      <c r="B100" s="120"/>
      <c r="C100" s="12"/>
      <c r="D100" s="12"/>
      <c r="E100" s="12"/>
      <c r="F100" s="105" t="s">
        <v>182</v>
      </c>
      <c r="G100" s="6"/>
      <c r="H100" s="6"/>
      <c r="I100" s="6"/>
      <c r="J100" s="6"/>
      <c r="K100" s="6"/>
      <c r="L100" s="121"/>
      <c r="N100" s="6"/>
      <c r="O100" s="6"/>
      <c r="P100" s="6"/>
      <c r="Q100" s="141"/>
    </row>
    <row r="101" spans="1:17" ht="10.5" thickBot="1" x14ac:dyDescent="0.25">
      <c r="A101" s="68" t="s">
        <v>8</v>
      </c>
      <c r="B101" s="122"/>
      <c r="C101" s="14"/>
      <c r="D101" s="14"/>
      <c r="E101" s="14"/>
      <c r="F101" s="106" t="s">
        <v>198</v>
      </c>
      <c r="G101" s="7"/>
      <c r="H101" s="7"/>
      <c r="I101" s="7"/>
      <c r="J101" s="7"/>
      <c r="K101" s="7"/>
      <c r="L101" s="123"/>
      <c r="N101" s="6"/>
      <c r="O101" s="6"/>
      <c r="P101" s="6"/>
      <c r="Q101" s="141"/>
    </row>
    <row r="102" spans="1:17" ht="11" thickBot="1" x14ac:dyDescent="0.25">
      <c r="A102" s="68" t="s">
        <v>6</v>
      </c>
      <c r="B102" s="118">
        <f>1+MAX($B$13:B101)</f>
        <v>22</v>
      </c>
      <c r="C102" s="55" t="s">
        <v>428</v>
      </c>
      <c r="D102" s="75"/>
      <c r="E102" s="55" t="s">
        <v>162</v>
      </c>
      <c r="F102" s="76" t="s">
        <v>187</v>
      </c>
      <c r="G102" s="55" t="s">
        <v>145</v>
      </c>
      <c r="H102" s="56">
        <v>8</v>
      </c>
      <c r="I102" s="79"/>
      <c r="J102" s="56" t="str">
        <f>IF(ISNUMBER(I102),ROUND(H102*I102,3),"")</f>
        <v/>
      </c>
      <c r="K102" s="58"/>
      <c r="L102" s="119">
        <f>ROUND(H102*K102,2)</f>
        <v>0</v>
      </c>
      <c r="N102" s="142"/>
      <c r="O102" s="143"/>
      <c r="P102" s="144"/>
      <c r="Q102" s="141"/>
    </row>
    <row r="103" spans="1:17" ht="10.5" x14ac:dyDescent="0.2">
      <c r="A103" s="68" t="s">
        <v>5</v>
      </c>
      <c r="B103" s="120"/>
      <c r="C103" s="12"/>
      <c r="D103" s="12"/>
      <c r="E103" s="12"/>
      <c r="F103" s="77" t="s">
        <v>372</v>
      </c>
      <c r="G103" s="6"/>
      <c r="H103" s="6"/>
      <c r="I103" s="6"/>
      <c r="J103" s="6"/>
      <c r="K103" s="6"/>
      <c r="L103" s="121"/>
      <c r="N103" s="6"/>
      <c r="O103" s="6"/>
      <c r="P103" s="6"/>
      <c r="Q103" s="141"/>
    </row>
    <row r="104" spans="1:17" x14ac:dyDescent="0.2">
      <c r="A104" s="68" t="s">
        <v>7</v>
      </c>
      <c r="B104" s="120"/>
      <c r="C104" s="12"/>
      <c r="D104" s="12"/>
      <c r="E104" s="12"/>
      <c r="F104" s="105" t="s">
        <v>404</v>
      </c>
      <c r="G104" s="6"/>
      <c r="H104" s="6"/>
      <c r="I104" s="6"/>
      <c r="J104" s="6"/>
      <c r="K104" s="6"/>
      <c r="L104" s="121"/>
      <c r="N104" s="6"/>
      <c r="O104" s="6"/>
      <c r="P104" s="6"/>
      <c r="Q104" s="141"/>
    </row>
    <row r="105" spans="1:17" ht="10.5" thickBot="1" x14ac:dyDescent="0.25">
      <c r="A105" s="68" t="s">
        <v>8</v>
      </c>
      <c r="B105" s="122"/>
      <c r="C105" s="14"/>
      <c r="D105" s="14"/>
      <c r="E105" s="14"/>
      <c r="F105" s="106" t="s">
        <v>199</v>
      </c>
      <c r="G105" s="7"/>
      <c r="H105" s="7"/>
      <c r="I105" s="7"/>
      <c r="J105" s="7"/>
      <c r="K105" s="7"/>
      <c r="L105" s="123"/>
      <c r="N105" s="6"/>
      <c r="O105" s="6"/>
      <c r="P105" s="6"/>
      <c r="Q105" s="141"/>
    </row>
    <row r="106" spans="1:17" ht="20.5" thickBot="1" x14ac:dyDescent="0.25">
      <c r="A106" s="68" t="s">
        <v>6</v>
      </c>
      <c r="B106" s="118">
        <f>1+MAX($B$13:B105)</f>
        <v>23</v>
      </c>
      <c r="C106" s="55" t="s">
        <v>429</v>
      </c>
      <c r="D106" s="75"/>
      <c r="E106" s="55" t="s">
        <v>162</v>
      </c>
      <c r="F106" s="76" t="s">
        <v>373</v>
      </c>
      <c r="G106" s="55" t="s">
        <v>145</v>
      </c>
      <c r="H106" s="56">
        <v>8</v>
      </c>
      <c r="I106" s="79"/>
      <c r="J106" s="56" t="str">
        <f>IF(ISNUMBER(I106),ROUND(H106*I106,3),"")</f>
        <v/>
      </c>
      <c r="K106" s="58"/>
      <c r="L106" s="119">
        <f>ROUND(H106*K106,2)</f>
        <v>0</v>
      </c>
      <c r="N106" s="142"/>
      <c r="O106" s="143"/>
      <c r="P106" s="144"/>
      <c r="Q106" s="141"/>
    </row>
    <row r="107" spans="1:17" x14ac:dyDescent="0.2">
      <c r="A107" s="68" t="s">
        <v>5</v>
      </c>
      <c r="B107" s="120"/>
      <c r="C107" s="12"/>
      <c r="D107" s="12"/>
      <c r="E107" s="12"/>
      <c r="F107" s="77" t="s">
        <v>185</v>
      </c>
      <c r="G107" s="6"/>
      <c r="H107" s="6"/>
      <c r="I107" s="6"/>
      <c r="J107" s="6"/>
      <c r="K107" s="6"/>
      <c r="L107" s="121"/>
      <c r="N107" s="6"/>
      <c r="O107" s="6"/>
      <c r="P107" s="6"/>
      <c r="Q107" s="141"/>
    </row>
    <row r="108" spans="1:17" x14ac:dyDescent="0.2">
      <c r="A108" s="68" t="s">
        <v>7</v>
      </c>
      <c r="B108" s="120"/>
      <c r="C108" s="12"/>
      <c r="D108" s="12"/>
      <c r="E108" s="12"/>
      <c r="F108" s="105" t="s">
        <v>182</v>
      </c>
      <c r="G108" s="6"/>
      <c r="H108" s="6"/>
      <c r="I108" s="6"/>
      <c r="J108" s="6"/>
      <c r="K108" s="6"/>
      <c r="L108" s="121"/>
      <c r="N108" s="6"/>
      <c r="O108" s="6"/>
      <c r="P108" s="6"/>
      <c r="Q108" s="141"/>
    </row>
    <row r="109" spans="1:17" ht="10.5" thickBot="1" x14ac:dyDescent="0.25">
      <c r="A109" s="68" t="s">
        <v>8</v>
      </c>
      <c r="B109" s="122"/>
      <c r="C109" s="14"/>
      <c r="D109" s="14"/>
      <c r="E109" s="14"/>
      <c r="F109" s="106" t="s">
        <v>200</v>
      </c>
      <c r="G109" s="7"/>
      <c r="H109" s="7"/>
      <c r="I109" s="7"/>
      <c r="J109" s="7"/>
      <c r="K109" s="7"/>
      <c r="L109" s="123"/>
      <c r="N109" s="6"/>
      <c r="O109" s="6"/>
      <c r="P109" s="6"/>
      <c r="Q109" s="141"/>
    </row>
    <row r="110" spans="1:17" ht="20.5" thickBot="1" x14ac:dyDescent="0.25">
      <c r="A110" s="68" t="s">
        <v>6</v>
      </c>
      <c r="B110" s="118">
        <f>1+MAX($B$13:B109)</f>
        <v>24</v>
      </c>
      <c r="C110" s="55" t="s">
        <v>430</v>
      </c>
      <c r="D110" s="75"/>
      <c r="E110" s="55" t="s">
        <v>162</v>
      </c>
      <c r="F110" s="76" t="s">
        <v>184</v>
      </c>
      <c r="G110" s="55" t="s">
        <v>145</v>
      </c>
      <c r="H110" s="56">
        <v>2</v>
      </c>
      <c r="I110" s="79"/>
      <c r="J110" s="56" t="str">
        <f>IF(ISNUMBER(I110),ROUND(H110*I110,3),"")</f>
        <v/>
      </c>
      <c r="K110" s="58"/>
      <c r="L110" s="119">
        <f>ROUND(H110*K110,2)</f>
        <v>0</v>
      </c>
      <c r="N110" s="142"/>
      <c r="O110" s="143"/>
      <c r="P110" s="144"/>
      <c r="Q110" s="141"/>
    </row>
    <row r="111" spans="1:17" x14ac:dyDescent="0.2">
      <c r="A111" s="68" t="s">
        <v>5</v>
      </c>
      <c r="B111" s="120"/>
      <c r="C111" s="12"/>
      <c r="D111" s="12"/>
      <c r="E111" s="12"/>
      <c r="F111" s="77" t="s">
        <v>188</v>
      </c>
      <c r="G111" s="6"/>
      <c r="H111" s="6"/>
      <c r="I111" s="6"/>
      <c r="J111" s="6"/>
      <c r="K111" s="6"/>
      <c r="L111" s="121"/>
      <c r="N111" s="6"/>
      <c r="O111" s="6"/>
      <c r="P111" s="6"/>
      <c r="Q111" s="141"/>
    </row>
    <row r="112" spans="1:17" x14ac:dyDescent="0.2">
      <c r="A112" s="68" t="s">
        <v>7</v>
      </c>
      <c r="B112" s="120"/>
      <c r="C112" s="12"/>
      <c r="D112" s="12"/>
      <c r="E112" s="12"/>
      <c r="F112" s="105" t="s">
        <v>182</v>
      </c>
      <c r="G112" s="6"/>
      <c r="H112" s="6"/>
      <c r="I112" s="6"/>
      <c r="J112" s="6"/>
      <c r="K112" s="6"/>
      <c r="L112" s="121"/>
      <c r="N112" s="6"/>
      <c r="O112" s="6"/>
      <c r="P112" s="6"/>
      <c r="Q112" s="141"/>
    </row>
    <row r="113" spans="1:17" ht="10.5" thickBot="1" x14ac:dyDescent="0.25">
      <c r="A113" s="68" t="s">
        <v>8</v>
      </c>
      <c r="B113" s="122"/>
      <c r="C113" s="14"/>
      <c r="D113" s="14"/>
      <c r="E113" s="14"/>
      <c r="F113" s="106" t="s">
        <v>201</v>
      </c>
      <c r="G113" s="7"/>
      <c r="H113" s="7"/>
      <c r="I113" s="7"/>
      <c r="J113" s="7"/>
      <c r="K113" s="7"/>
      <c r="L113" s="123"/>
      <c r="N113" s="6"/>
      <c r="O113" s="6"/>
      <c r="P113" s="6"/>
      <c r="Q113" s="141"/>
    </row>
    <row r="114" spans="1:17" ht="20.5" thickBot="1" x14ac:dyDescent="0.25">
      <c r="A114" s="68" t="s">
        <v>6</v>
      </c>
      <c r="B114" s="118">
        <f>1+MAX($B$13:B113)</f>
        <v>25</v>
      </c>
      <c r="C114" s="55" t="s">
        <v>431</v>
      </c>
      <c r="D114" s="75"/>
      <c r="E114" s="55" t="s">
        <v>162</v>
      </c>
      <c r="F114" s="76" t="s">
        <v>189</v>
      </c>
      <c r="G114" s="55" t="s">
        <v>145</v>
      </c>
      <c r="H114" s="56">
        <v>2</v>
      </c>
      <c r="I114" s="79"/>
      <c r="J114" s="56" t="str">
        <f>IF(ISNUMBER(I114),ROUND(H114*I114,3),"")</f>
        <v/>
      </c>
      <c r="K114" s="58"/>
      <c r="L114" s="119">
        <f>ROUND(H114*K114,2)</f>
        <v>0</v>
      </c>
      <c r="N114" s="142"/>
      <c r="O114" s="143"/>
      <c r="P114" s="144"/>
      <c r="Q114" s="141"/>
    </row>
    <row r="115" spans="1:17" x14ac:dyDescent="0.2">
      <c r="A115" s="68" t="s">
        <v>5</v>
      </c>
      <c r="B115" s="120"/>
      <c r="C115" s="12"/>
      <c r="D115" s="12"/>
      <c r="E115" s="12"/>
      <c r="F115" s="77" t="s">
        <v>186</v>
      </c>
      <c r="G115" s="6"/>
      <c r="H115" s="6"/>
      <c r="I115" s="6"/>
      <c r="J115" s="6"/>
      <c r="K115" s="6"/>
      <c r="L115" s="121"/>
      <c r="N115" s="6"/>
      <c r="O115" s="6"/>
      <c r="P115" s="6"/>
      <c r="Q115" s="141"/>
    </row>
    <row r="116" spans="1:17" x14ac:dyDescent="0.2">
      <c r="A116" s="68" t="s">
        <v>7</v>
      </c>
      <c r="B116" s="120"/>
      <c r="C116" s="12"/>
      <c r="D116" s="12"/>
      <c r="E116" s="12"/>
      <c r="F116" s="105" t="s">
        <v>182</v>
      </c>
      <c r="G116" s="6"/>
      <c r="H116" s="6"/>
      <c r="I116" s="6"/>
      <c r="J116" s="6"/>
      <c r="K116" s="6"/>
      <c r="L116" s="121"/>
      <c r="N116" s="6"/>
      <c r="O116" s="6"/>
      <c r="P116" s="6"/>
      <c r="Q116" s="141"/>
    </row>
    <row r="117" spans="1:17" ht="10.5" thickBot="1" x14ac:dyDescent="0.25">
      <c r="A117" s="68" t="s">
        <v>8</v>
      </c>
      <c r="B117" s="122"/>
      <c r="C117" s="14"/>
      <c r="D117" s="14"/>
      <c r="E117" s="14"/>
      <c r="F117" s="106" t="s">
        <v>202</v>
      </c>
      <c r="G117" s="7"/>
      <c r="H117" s="7"/>
      <c r="I117" s="7"/>
      <c r="J117" s="7"/>
      <c r="K117" s="7"/>
      <c r="L117" s="123"/>
      <c r="N117" s="6"/>
      <c r="O117" s="6"/>
      <c r="P117" s="6"/>
      <c r="Q117" s="141"/>
    </row>
    <row r="118" spans="1:17" ht="11" thickBot="1" x14ac:dyDescent="0.25">
      <c r="A118" s="68" t="s">
        <v>6</v>
      </c>
      <c r="B118" s="118">
        <f>1+MAX($B$13:B117)</f>
        <v>26</v>
      </c>
      <c r="C118" s="55" t="s">
        <v>432</v>
      </c>
      <c r="D118" s="75"/>
      <c r="E118" s="55" t="s">
        <v>162</v>
      </c>
      <c r="F118" s="76" t="s">
        <v>190</v>
      </c>
      <c r="G118" s="55" t="s">
        <v>145</v>
      </c>
      <c r="H118" s="56">
        <v>2</v>
      </c>
      <c r="I118" s="79"/>
      <c r="J118" s="56" t="str">
        <f>IF(ISNUMBER(I118),ROUND(H118*I118,3),"")</f>
        <v/>
      </c>
      <c r="K118" s="58"/>
      <c r="L118" s="119">
        <f>ROUND(H118*K118,2)</f>
        <v>0</v>
      </c>
      <c r="N118" s="142"/>
      <c r="O118" s="143"/>
      <c r="P118" s="144"/>
      <c r="Q118" s="141"/>
    </row>
    <row r="119" spans="1:17" x14ac:dyDescent="0.2">
      <c r="A119" s="68" t="s">
        <v>5</v>
      </c>
      <c r="B119" s="120"/>
      <c r="C119" s="12"/>
      <c r="D119" s="12"/>
      <c r="E119" s="12"/>
      <c r="F119" s="77"/>
      <c r="G119" s="6"/>
      <c r="H119" s="6"/>
      <c r="I119" s="6"/>
      <c r="J119" s="6"/>
      <c r="K119" s="6"/>
      <c r="L119" s="121"/>
      <c r="N119" s="6"/>
      <c r="O119" s="6"/>
      <c r="P119" s="6"/>
      <c r="Q119" s="141"/>
    </row>
    <row r="120" spans="1:17" x14ac:dyDescent="0.2">
      <c r="A120" s="68" t="s">
        <v>7</v>
      </c>
      <c r="B120" s="120"/>
      <c r="C120" s="12"/>
      <c r="D120" s="12"/>
      <c r="E120" s="12"/>
      <c r="F120" s="105" t="s">
        <v>182</v>
      </c>
      <c r="G120" s="6"/>
      <c r="H120" s="6"/>
      <c r="I120" s="6"/>
      <c r="J120" s="6"/>
      <c r="K120" s="6"/>
      <c r="L120" s="121"/>
      <c r="N120" s="6"/>
      <c r="O120" s="6"/>
      <c r="P120" s="6"/>
      <c r="Q120" s="141"/>
    </row>
    <row r="121" spans="1:17" ht="10.5" thickBot="1" x14ac:dyDescent="0.25">
      <c r="A121" s="68" t="s">
        <v>8</v>
      </c>
      <c r="B121" s="122"/>
      <c r="C121" s="14"/>
      <c r="D121" s="14"/>
      <c r="E121" s="14"/>
      <c r="F121" s="106" t="s">
        <v>202</v>
      </c>
      <c r="G121" s="7"/>
      <c r="H121" s="7"/>
      <c r="I121" s="7"/>
      <c r="J121" s="7"/>
      <c r="K121" s="7"/>
      <c r="L121" s="123"/>
      <c r="N121" s="6"/>
      <c r="O121" s="6"/>
      <c r="P121" s="6"/>
      <c r="Q121" s="141"/>
    </row>
    <row r="122" spans="1:17" ht="11" thickBot="1" x14ac:dyDescent="0.25">
      <c r="A122" s="68" t="s">
        <v>6</v>
      </c>
      <c r="B122" s="118">
        <f>1+MAX($B$13:B121)</f>
        <v>27</v>
      </c>
      <c r="C122" s="55" t="s">
        <v>191</v>
      </c>
      <c r="D122" s="75"/>
      <c r="E122" s="55" t="s">
        <v>143</v>
      </c>
      <c r="F122" s="76" t="s">
        <v>192</v>
      </c>
      <c r="G122" s="55" t="s">
        <v>174</v>
      </c>
      <c r="H122" s="56">
        <v>2</v>
      </c>
      <c r="I122" s="79"/>
      <c r="J122" s="56" t="str">
        <f>IF(ISNUMBER(I122),ROUND(H122*I122,3),"")</f>
        <v/>
      </c>
      <c r="K122" s="58"/>
      <c r="L122" s="119">
        <f>ROUND(H122*K122,2)</f>
        <v>0</v>
      </c>
      <c r="N122" s="142"/>
      <c r="O122" s="143"/>
      <c r="P122" s="144"/>
      <c r="Q122" s="141"/>
    </row>
    <row r="123" spans="1:17" x14ac:dyDescent="0.2">
      <c r="A123" s="68" t="s">
        <v>5</v>
      </c>
      <c r="B123" s="120"/>
      <c r="C123" s="12"/>
      <c r="D123" s="12"/>
      <c r="E123" s="12"/>
      <c r="F123" s="77" t="s">
        <v>193</v>
      </c>
      <c r="G123" s="6"/>
      <c r="H123" s="6"/>
      <c r="I123" s="6"/>
      <c r="J123" s="6"/>
      <c r="K123" s="6"/>
      <c r="L123" s="121"/>
      <c r="N123" s="6"/>
      <c r="O123" s="6"/>
      <c r="P123" s="6"/>
      <c r="Q123" s="141"/>
    </row>
    <row r="124" spans="1:17" x14ac:dyDescent="0.2">
      <c r="A124" s="68" t="s">
        <v>7</v>
      </c>
      <c r="B124" s="120"/>
      <c r="C124" s="12"/>
      <c r="D124" s="12"/>
      <c r="E124" s="12"/>
      <c r="F124" s="105" t="s">
        <v>182</v>
      </c>
      <c r="G124" s="6"/>
      <c r="H124" s="6"/>
      <c r="I124" s="6"/>
      <c r="J124" s="6"/>
      <c r="K124" s="6"/>
      <c r="L124" s="121"/>
      <c r="N124" s="6"/>
      <c r="O124" s="6"/>
      <c r="P124" s="6"/>
      <c r="Q124" s="141"/>
    </row>
    <row r="125" spans="1:17" ht="10.5" thickBot="1" x14ac:dyDescent="0.25">
      <c r="A125" s="68" t="s">
        <v>8</v>
      </c>
      <c r="B125" s="122"/>
      <c r="C125" s="14"/>
      <c r="D125" s="14"/>
      <c r="E125" s="14"/>
      <c r="F125" s="106" t="s">
        <v>130</v>
      </c>
      <c r="G125" s="7"/>
      <c r="H125" s="7"/>
      <c r="I125" s="7"/>
      <c r="J125" s="7"/>
      <c r="K125" s="7"/>
      <c r="L125" s="123"/>
      <c r="N125" s="6"/>
      <c r="O125" s="6"/>
      <c r="P125" s="6"/>
      <c r="Q125" s="141"/>
    </row>
    <row r="126" spans="1:17" ht="11" thickBot="1" x14ac:dyDescent="0.25">
      <c r="A126" s="68" t="s">
        <v>6</v>
      </c>
      <c r="B126" s="118">
        <f>1+MAX($B$13:B125)</f>
        <v>28</v>
      </c>
      <c r="C126" s="55" t="s">
        <v>433</v>
      </c>
      <c r="D126" s="75"/>
      <c r="E126" s="55" t="s">
        <v>162</v>
      </c>
      <c r="F126" s="76" t="s">
        <v>194</v>
      </c>
      <c r="G126" s="55" t="s">
        <v>145</v>
      </c>
      <c r="H126" s="56">
        <v>24</v>
      </c>
      <c r="I126" s="79"/>
      <c r="J126" s="56" t="str">
        <f>IF(ISNUMBER(I126),ROUND(H126*I126,3),"")</f>
        <v/>
      </c>
      <c r="K126" s="58"/>
      <c r="L126" s="119">
        <f>ROUND(H126*K126,2)</f>
        <v>0</v>
      </c>
      <c r="N126" s="142"/>
      <c r="O126" s="143"/>
      <c r="P126" s="144"/>
      <c r="Q126" s="141"/>
    </row>
    <row r="127" spans="1:17" x14ac:dyDescent="0.2">
      <c r="A127" s="68" t="s">
        <v>5</v>
      </c>
      <c r="B127" s="120"/>
      <c r="C127" s="12"/>
      <c r="D127" s="12"/>
      <c r="E127" s="12"/>
      <c r="F127" s="77" t="s">
        <v>195</v>
      </c>
      <c r="G127" s="6"/>
      <c r="H127" s="6"/>
      <c r="I127" s="6"/>
      <c r="J127" s="6"/>
      <c r="K127" s="6"/>
      <c r="L127" s="121"/>
      <c r="N127" s="6"/>
      <c r="O127" s="6"/>
      <c r="P127" s="6"/>
      <c r="Q127" s="141"/>
    </row>
    <row r="128" spans="1:17" x14ac:dyDescent="0.2">
      <c r="A128" s="68" t="s">
        <v>7</v>
      </c>
      <c r="B128" s="120"/>
      <c r="C128" s="12"/>
      <c r="D128" s="12"/>
      <c r="E128" s="12"/>
      <c r="F128" s="105" t="s">
        <v>182</v>
      </c>
      <c r="G128" s="6"/>
      <c r="H128" s="6"/>
      <c r="I128" s="6"/>
      <c r="J128" s="6"/>
      <c r="K128" s="6"/>
      <c r="L128" s="121"/>
      <c r="N128" s="6"/>
      <c r="O128" s="6"/>
      <c r="P128" s="6"/>
      <c r="Q128" s="141"/>
    </row>
    <row r="129" spans="1:17" ht="10.5" thickBot="1" x14ac:dyDescent="0.25">
      <c r="A129" s="68" t="s">
        <v>8</v>
      </c>
      <c r="B129" s="122"/>
      <c r="C129" s="14"/>
      <c r="D129" s="14"/>
      <c r="E129" s="14"/>
      <c r="F129" s="106" t="s">
        <v>486</v>
      </c>
      <c r="G129" s="7"/>
      <c r="H129" s="7"/>
      <c r="I129" s="7"/>
      <c r="J129" s="7"/>
      <c r="K129" s="7"/>
      <c r="L129" s="123"/>
      <c r="N129" s="6"/>
      <c r="O129" s="6"/>
      <c r="P129" s="6"/>
      <c r="Q129" s="141"/>
    </row>
    <row r="130" spans="1:17" ht="11" thickBot="1" x14ac:dyDescent="0.25">
      <c r="A130" s="68" t="s">
        <v>6</v>
      </c>
      <c r="B130" s="118">
        <f>1+MAX($B$13:B129)</f>
        <v>29</v>
      </c>
      <c r="C130" s="55" t="s">
        <v>196</v>
      </c>
      <c r="D130" s="75"/>
      <c r="E130" s="55" t="s">
        <v>143</v>
      </c>
      <c r="F130" s="76" t="s">
        <v>197</v>
      </c>
      <c r="G130" s="55" t="s">
        <v>145</v>
      </c>
      <c r="H130" s="56">
        <v>4</v>
      </c>
      <c r="I130" s="79"/>
      <c r="J130" s="56" t="str">
        <f>IF(ISNUMBER(I130),ROUND(H130*I130,3),"")</f>
        <v/>
      </c>
      <c r="K130" s="58"/>
      <c r="L130" s="119">
        <f>ROUND(H130*K130,2)</f>
        <v>0</v>
      </c>
      <c r="N130" s="142"/>
      <c r="O130" s="143"/>
      <c r="P130" s="144"/>
      <c r="Q130" s="141"/>
    </row>
    <row r="131" spans="1:17" x14ac:dyDescent="0.2">
      <c r="A131" s="68" t="s">
        <v>5</v>
      </c>
      <c r="B131" s="120"/>
      <c r="C131" s="12"/>
      <c r="D131" s="12"/>
      <c r="E131" s="12"/>
      <c r="F131" s="77" t="s">
        <v>204</v>
      </c>
      <c r="G131" s="6"/>
      <c r="H131" s="6"/>
      <c r="I131" s="6"/>
      <c r="J131" s="6"/>
      <c r="K131" s="6"/>
      <c r="L131" s="121"/>
      <c r="N131" s="6"/>
      <c r="O131" s="6"/>
      <c r="P131" s="6"/>
      <c r="Q131" s="141"/>
    </row>
    <row r="132" spans="1:17" x14ac:dyDescent="0.2">
      <c r="A132" s="68" t="s">
        <v>7</v>
      </c>
      <c r="B132" s="120"/>
      <c r="C132" s="12"/>
      <c r="D132" s="12"/>
      <c r="E132" s="12"/>
      <c r="F132" s="105" t="s">
        <v>182</v>
      </c>
      <c r="G132" s="6"/>
      <c r="H132" s="6"/>
      <c r="I132" s="6"/>
      <c r="J132" s="6"/>
      <c r="K132" s="6"/>
      <c r="L132" s="121"/>
      <c r="N132" s="6"/>
      <c r="O132" s="6"/>
      <c r="P132" s="6"/>
      <c r="Q132" s="141"/>
    </row>
    <row r="133" spans="1:17" ht="10.5" thickBot="1" x14ac:dyDescent="0.25">
      <c r="A133" s="68" t="s">
        <v>8</v>
      </c>
      <c r="B133" s="122"/>
      <c r="C133" s="14"/>
      <c r="D133" s="14"/>
      <c r="E133" s="14"/>
      <c r="F133" s="106" t="s">
        <v>130</v>
      </c>
      <c r="G133" s="7"/>
      <c r="H133" s="7"/>
      <c r="I133" s="7"/>
      <c r="J133" s="7"/>
      <c r="K133" s="7"/>
      <c r="L133" s="123"/>
      <c r="N133" s="6"/>
      <c r="O133" s="6"/>
      <c r="P133" s="6"/>
      <c r="Q133" s="141"/>
    </row>
    <row r="134" spans="1:17" ht="11" thickBot="1" x14ac:dyDescent="0.25">
      <c r="A134" s="68" t="s">
        <v>6</v>
      </c>
      <c r="B134" s="118">
        <f>1+MAX($B$13:B133)</f>
        <v>30</v>
      </c>
      <c r="C134" s="55" t="s">
        <v>434</v>
      </c>
      <c r="D134" s="75"/>
      <c r="E134" s="55" t="s">
        <v>162</v>
      </c>
      <c r="F134" s="76" t="s">
        <v>203</v>
      </c>
      <c r="G134" s="55" t="s">
        <v>145</v>
      </c>
      <c r="H134" s="56">
        <v>16</v>
      </c>
      <c r="I134" s="79"/>
      <c r="J134" s="56" t="str">
        <f>IF(ISNUMBER(I134),ROUND(H134*I134,3),"")</f>
        <v/>
      </c>
      <c r="K134" s="58"/>
      <c r="L134" s="119">
        <f>ROUND(H134*K134,2)</f>
        <v>0</v>
      </c>
      <c r="N134" s="142"/>
      <c r="O134" s="143"/>
      <c r="P134" s="144"/>
      <c r="Q134" s="141"/>
    </row>
    <row r="135" spans="1:17" x14ac:dyDescent="0.2">
      <c r="A135" s="68" t="s">
        <v>5</v>
      </c>
      <c r="B135" s="120"/>
      <c r="C135" s="12"/>
      <c r="D135" s="12"/>
      <c r="E135" s="12"/>
      <c r="F135" s="77"/>
      <c r="G135" s="6"/>
      <c r="H135" s="6"/>
      <c r="I135" s="6"/>
      <c r="J135" s="6"/>
      <c r="K135" s="6"/>
      <c r="L135" s="121"/>
      <c r="N135" s="6"/>
      <c r="O135" s="6"/>
      <c r="P135" s="6"/>
      <c r="Q135" s="141"/>
    </row>
    <row r="136" spans="1:17" x14ac:dyDescent="0.2">
      <c r="A136" s="68" t="s">
        <v>7</v>
      </c>
      <c r="B136" s="120"/>
      <c r="C136" s="12"/>
      <c r="D136" s="12"/>
      <c r="E136" s="12"/>
      <c r="F136" s="105" t="s">
        <v>182</v>
      </c>
      <c r="G136" s="6"/>
      <c r="H136" s="6"/>
      <c r="I136" s="6"/>
      <c r="J136" s="6"/>
      <c r="K136" s="6"/>
      <c r="L136" s="121"/>
      <c r="N136" s="6"/>
      <c r="O136" s="6"/>
      <c r="P136" s="6"/>
      <c r="Q136" s="141"/>
    </row>
    <row r="137" spans="1:17" ht="10.5" thickBot="1" x14ac:dyDescent="0.25">
      <c r="A137" s="68" t="s">
        <v>8</v>
      </c>
      <c r="B137" s="122"/>
      <c r="C137" s="14"/>
      <c r="D137" s="14"/>
      <c r="E137" s="14"/>
      <c r="F137" s="106" t="s">
        <v>487</v>
      </c>
      <c r="G137" s="7"/>
      <c r="H137" s="7"/>
      <c r="I137" s="7"/>
      <c r="J137" s="7"/>
      <c r="K137" s="7"/>
      <c r="L137" s="123"/>
      <c r="N137" s="6"/>
      <c r="O137" s="6"/>
      <c r="P137" s="6"/>
      <c r="Q137" s="141"/>
    </row>
    <row r="138" spans="1:17" ht="13.5" thickBot="1" x14ac:dyDescent="0.25">
      <c r="A138" s="110" t="s">
        <v>82</v>
      </c>
      <c r="B138" s="130" t="s">
        <v>157</v>
      </c>
      <c r="C138" s="115" t="str">
        <f xml:space="preserve"> CONCATENATE("za Díl ",C97)</f>
        <v>za Díl M2</v>
      </c>
      <c r="D138" s="112"/>
      <c r="E138" s="112"/>
      <c r="F138" s="111" t="s">
        <v>181</v>
      </c>
      <c r="G138" s="113"/>
      <c r="H138" s="113"/>
      <c r="I138" s="113"/>
      <c r="J138" s="114"/>
      <c r="K138" s="113"/>
      <c r="L138" s="131">
        <f>SUM(L98:L137)</f>
        <v>0</v>
      </c>
      <c r="N138" s="145"/>
      <c r="O138" s="146"/>
      <c r="P138" s="147"/>
      <c r="Q138" s="141"/>
    </row>
    <row r="139" spans="1:17" ht="13.5" thickBot="1" x14ac:dyDescent="0.25">
      <c r="A139" s="67" t="s">
        <v>29</v>
      </c>
      <c r="B139" s="116" t="s">
        <v>19</v>
      </c>
      <c r="C139" s="100" t="s">
        <v>205</v>
      </c>
      <c r="D139" s="101"/>
      <c r="E139" s="101"/>
      <c r="F139" s="100" t="s">
        <v>206</v>
      </c>
      <c r="G139" s="102"/>
      <c r="H139" s="102"/>
      <c r="I139" s="102"/>
      <c r="J139" s="103"/>
      <c r="K139" s="102"/>
      <c r="L139" s="117"/>
      <c r="N139" s="148"/>
      <c r="O139" s="149"/>
      <c r="P139" s="150"/>
      <c r="Q139" s="141"/>
    </row>
    <row r="140" spans="1:17" ht="11" thickBot="1" x14ac:dyDescent="0.25">
      <c r="A140" s="68" t="s">
        <v>6</v>
      </c>
      <c r="B140" s="118">
        <f>1+MAX($B$13:B139)</f>
        <v>31</v>
      </c>
      <c r="C140" s="55" t="s">
        <v>435</v>
      </c>
      <c r="D140" s="75"/>
      <c r="E140" s="55" t="s">
        <v>162</v>
      </c>
      <c r="F140" s="76" t="s">
        <v>207</v>
      </c>
      <c r="G140" s="55" t="s">
        <v>145</v>
      </c>
      <c r="H140" s="56">
        <v>2</v>
      </c>
      <c r="I140" s="79"/>
      <c r="J140" s="56" t="str">
        <f>IF(ISNUMBER(I140),ROUND(H140*I140,3),"")</f>
        <v/>
      </c>
      <c r="K140" s="58"/>
      <c r="L140" s="119">
        <f>ROUND(H140*K140,2)</f>
        <v>0</v>
      </c>
      <c r="N140" s="142"/>
      <c r="O140" s="143"/>
      <c r="P140" s="144"/>
      <c r="Q140" s="141"/>
    </row>
    <row r="141" spans="1:17" x14ac:dyDescent="0.2">
      <c r="A141" s="68" t="s">
        <v>5</v>
      </c>
      <c r="B141" s="120"/>
      <c r="C141" s="12"/>
      <c r="D141" s="12"/>
      <c r="E141" s="12"/>
      <c r="F141" s="77"/>
      <c r="G141" s="6"/>
      <c r="H141" s="6"/>
      <c r="I141" s="6"/>
      <c r="J141" s="6"/>
      <c r="K141" s="6"/>
      <c r="L141" s="121"/>
      <c r="N141" s="6"/>
      <c r="O141" s="6"/>
      <c r="P141" s="6"/>
      <c r="Q141" s="141"/>
    </row>
    <row r="142" spans="1:17" x14ac:dyDescent="0.2">
      <c r="A142" s="68" t="s">
        <v>7</v>
      </c>
      <c r="B142" s="120"/>
      <c r="C142" s="12"/>
      <c r="D142" s="12"/>
      <c r="E142" s="12"/>
      <c r="F142" s="105" t="s">
        <v>209</v>
      </c>
      <c r="G142" s="6"/>
      <c r="H142" s="6"/>
      <c r="I142" s="6"/>
      <c r="J142" s="6"/>
      <c r="K142" s="6"/>
      <c r="L142" s="121"/>
      <c r="N142" s="6"/>
      <c r="O142" s="6"/>
      <c r="P142" s="6"/>
      <c r="Q142" s="141"/>
    </row>
    <row r="143" spans="1:17" ht="10.5" thickBot="1" x14ac:dyDescent="0.25">
      <c r="A143" s="68" t="s">
        <v>8</v>
      </c>
      <c r="B143" s="122"/>
      <c r="C143" s="14"/>
      <c r="D143" s="14"/>
      <c r="E143" s="14"/>
      <c r="F143" s="106" t="s">
        <v>208</v>
      </c>
      <c r="G143" s="7"/>
      <c r="H143" s="7"/>
      <c r="I143" s="7"/>
      <c r="J143" s="7"/>
      <c r="K143" s="7"/>
      <c r="L143" s="123"/>
      <c r="N143" s="6"/>
      <c r="O143" s="6"/>
      <c r="P143" s="6"/>
      <c r="Q143" s="141"/>
    </row>
    <row r="144" spans="1:17" ht="11" thickBot="1" x14ac:dyDescent="0.25">
      <c r="A144" s="68" t="s">
        <v>6</v>
      </c>
      <c r="B144" s="118">
        <f>1+MAX($B$13:B143)</f>
        <v>32</v>
      </c>
      <c r="C144" s="55" t="s">
        <v>436</v>
      </c>
      <c r="D144" s="75"/>
      <c r="E144" s="55" t="s">
        <v>162</v>
      </c>
      <c r="F144" s="76" t="s">
        <v>214</v>
      </c>
      <c r="G144" s="55" t="s">
        <v>145</v>
      </c>
      <c r="H144" s="56">
        <v>16</v>
      </c>
      <c r="I144" s="79"/>
      <c r="J144" s="56" t="str">
        <f>IF(ISNUMBER(I144),ROUND(H144*I144,3),"")</f>
        <v/>
      </c>
      <c r="K144" s="58"/>
      <c r="L144" s="119">
        <f>ROUND(H144*K144,2)</f>
        <v>0</v>
      </c>
      <c r="N144" s="142"/>
      <c r="O144" s="143"/>
      <c r="P144" s="144"/>
      <c r="Q144" s="141"/>
    </row>
    <row r="145" spans="1:17" x14ac:dyDescent="0.2">
      <c r="A145" s="68" t="s">
        <v>5</v>
      </c>
      <c r="B145" s="120"/>
      <c r="C145" s="12"/>
      <c r="D145" s="12"/>
      <c r="E145" s="12"/>
      <c r="F145" s="77"/>
      <c r="G145" s="6"/>
      <c r="H145" s="6"/>
      <c r="I145" s="6"/>
      <c r="J145" s="6"/>
      <c r="K145" s="6"/>
      <c r="L145" s="121"/>
      <c r="N145" s="6"/>
      <c r="O145" s="6"/>
      <c r="P145" s="6"/>
      <c r="Q145" s="141"/>
    </row>
    <row r="146" spans="1:17" x14ac:dyDescent="0.2">
      <c r="A146" s="68" t="s">
        <v>7</v>
      </c>
      <c r="B146" s="120"/>
      <c r="C146" s="12"/>
      <c r="D146" s="12"/>
      <c r="E146" s="12"/>
      <c r="F146" s="105" t="s">
        <v>209</v>
      </c>
      <c r="G146" s="6"/>
      <c r="H146" s="6"/>
      <c r="I146" s="6"/>
      <c r="J146" s="6"/>
      <c r="K146" s="6"/>
      <c r="L146" s="121"/>
      <c r="N146" s="6"/>
      <c r="O146" s="6"/>
      <c r="P146" s="6"/>
      <c r="Q146" s="141"/>
    </row>
    <row r="147" spans="1:17" ht="10.5" thickBot="1" x14ac:dyDescent="0.25">
      <c r="A147" s="68" t="s">
        <v>8</v>
      </c>
      <c r="B147" s="122"/>
      <c r="C147" s="14"/>
      <c r="D147" s="14"/>
      <c r="E147" s="14"/>
      <c r="F147" s="106" t="s">
        <v>210</v>
      </c>
      <c r="G147" s="7"/>
      <c r="H147" s="7"/>
      <c r="I147" s="7"/>
      <c r="J147" s="7"/>
      <c r="K147" s="7"/>
      <c r="L147" s="123"/>
      <c r="N147" s="6"/>
      <c r="O147" s="6"/>
      <c r="P147" s="6"/>
      <c r="Q147" s="141"/>
    </row>
    <row r="148" spans="1:17" ht="11" thickBot="1" x14ac:dyDescent="0.25">
      <c r="A148" s="68" t="s">
        <v>6</v>
      </c>
      <c r="B148" s="118">
        <f>1+MAX($B$13:B147)</f>
        <v>33</v>
      </c>
      <c r="C148" s="55" t="s">
        <v>437</v>
      </c>
      <c r="D148" s="75"/>
      <c r="E148" s="55" t="s">
        <v>162</v>
      </c>
      <c r="F148" s="76" t="s">
        <v>215</v>
      </c>
      <c r="G148" s="55" t="s">
        <v>145</v>
      </c>
      <c r="H148" s="56">
        <v>12</v>
      </c>
      <c r="I148" s="79"/>
      <c r="J148" s="56" t="str">
        <f>IF(ISNUMBER(I148),ROUND(H148*I148,3),"")</f>
        <v/>
      </c>
      <c r="K148" s="58"/>
      <c r="L148" s="119">
        <f>ROUND(H148*K148,2)</f>
        <v>0</v>
      </c>
      <c r="N148" s="142"/>
      <c r="O148" s="143"/>
      <c r="P148" s="144"/>
      <c r="Q148" s="141"/>
    </row>
    <row r="149" spans="1:17" x14ac:dyDescent="0.2">
      <c r="A149" s="68" t="s">
        <v>5</v>
      </c>
      <c r="B149" s="120"/>
      <c r="C149" s="12"/>
      <c r="D149" s="12"/>
      <c r="E149" s="12"/>
      <c r="F149" s="77"/>
      <c r="G149" s="6"/>
      <c r="H149" s="6"/>
      <c r="I149" s="6"/>
      <c r="J149" s="6"/>
      <c r="K149" s="6"/>
      <c r="L149" s="121"/>
      <c r="N149" s="6"/>
      <c r="O149" s="6"/>
      <c r="P149" s="6"/>
      <c r="Q149" s="141"/>
    </row>
    <row r="150" spans="1:17" x14ac:dyDescent="0.2">
      <c r="A150" s="68" t="s">
        <v>7</v>
      </c>
      <c r="B150" s="120"/>
      <c r="C150" s="12"/>
      <c r="D150" s="12"/>
      <c r="E150" s="12"/>
      <c r="F150" s="105" t="s">
        <v>209</v>
      </c>
      <c r="G150" s="6"/>
      <c r="H150" s="6"/>
      <c r="I150" s="6"/>
      <c r="J150" s="6"/>
      <c r="K150" s="6"/>
      <c r="L150" s="121"/>
      <c r="N150" s="6"/>
      <c r="O150" s="6"/>
      <c r="P150" s="6"/>
      <c r="Q150" s="141"/>
    </row>
    <row r="151" spans="1:17" ht="10.5" thickBot="1" x14ac:dyDescent="0.25">
      <c r="A151" s="68" t="s">
        <v>8</v>
      </c>
      <c r="B151" s="122"/>
      <c r="C151" s="14"/>
      <c r="D151" s="14"/>
      <c r="E151" s="14"/>
      <c r="F151" s="106" t="s">
        <v>211</v>
      </c>
      <c r="G151" s="7"/>
      <c r="H151" s="7"/>
      <c r="I151" s="7"/>
      <c r="J151" s="7"/>
      <c r="K151" s="7"/>
      <c r="L151" s="123"/>
      <c r="N151" s="6"/>
      <c r="O151" s="6"/>
      <c r="P151" s="6"/>
      <c r="Q151" s="141"/>
    </row>
    <row r="152" spans="1:17" ht="11" thickBot="1" x14ac:dyDescent="0.25">
      <c r="A152" s="68" t="s">
        <v>6</v>
      </c>
      <c r="B152" s="118">
        <f>1+MAX($B$13:B151)</f>
        <v>34</v>
      </c>
      <c r="C152" s="55" t="s">
        <v>438</v>
      </c>
      <c r="D152" s="75"/>
      <c r="E152" s="55" t="s">
        <v>162</v>
      </c>
      <c r="F152" s="76" t="s">
        <v>216</v>
      </c>
      <c r="G152" s="55" t="s">
        <v>145</v>
      </c>
      <c r="H152" s="56">
        <v>14</v>
      </c>
      <c r="I152" s="79"/>
      <c r="J152" s="56" t="str">
        <f>IF(ISNUMBER(I152),ROUND(H152*I152,3),"")</f>
        <v/>
      </c>
      <c r="K152" s="58"/>
      <c r="L152" s="119">
        <f>ROUND(H152*K152,2)</f>
        <v>0</v>
      </c>
      <c r="N152" s="142"/>
      <c r="O152" s="143"/>
      <c r="P152" s="144"/>
      <c r="Q152" s="141"/>
    </row>
    <row r="153" spans="1:17" x14ac:dyDescent="0.2">
      <c r="A153" s="68" t="s">
        <v>5</v>
      </c>
      <c r="B153" s="120"/>
      <c r="C153" s="12"/>
      <c r="D153" s="12"/>
      <c r="E153" s="12"/>
      <c r="F153" s="77"/>
      <c r="G153" s="6"/>
      <c r="H153" s="6"/>
      <c r="I153" s="6"/>
      <c r="J153" s="6"/>
      <c r="K153" s="6"/>
      <c r="L153" s="121"/>
      <c r="N153" s="6"/>
      <c r="O153" s="6"/>
      <c r="P153" s="6"/>
      <c r="Q153" s="141"/>
    </row>
    <row r="154" spans="1:17" x14ac:dyDescent="0.2">
      <c r="A154" s="68" t="s">
        <v>7</v>
      </c>
      <c r="B154" s="120"/>
      <c r="C154" s="12"/>
      <c r="D154" s="12"/>
      <c r="E154" s="12"/>
      <c r="F154" s="105" t="s">
        <v>209</v>
      </c>
      <c r="G154" s="6"/>
      <c r="H154" s="6"/>
      <c r="I154" s="6"/>
      <c r="J154" s="6"/>
      <c r="K154" s="6"/>
      <c r="L154" s="121"/>
      <c r="N154" s="6"/>
      <c r="O154" s="6"/>
      <c r="P154" s="6"/>
      <c r="Q154" s="141"/>
    </row>
    <row r="155" spans="1:17" ht="10.5" thickBot="1" x14ac:dyDescent="0.25">
      <c r="A155" s="68" t="s">
        <v>8</v>
      </c>
      <c r="B155" s="122"/>
      <c r="C155" s="14"/>
      <c r="D155" s="14"/>
      <c r="E155" s="14"/>
      <c r="F155" s="106" t="s">
        <v>212</v>
      </c>
      <c r="G155" s="7"/>
      <c r="H155" s="7"/>
      <c r="I155" s="7"/>
      <c r="J155" s="7"/>
      <c r="K155" s="7"/>
      <c r="L155" s="123"/>
      <c r="N155" s="6"/>
      <c r="O155" s="6"/>
      <c r="P155" s="6"/>
      <c r="Q155" s="141"/>
    </row>
    <row r="156" spans="1:17" ht="11" thickBot="1" x14ac:dyDescent="0.25">
      <c r="A156" s="68" t="s">
        <v>6</v>
      </c>
      <c r="B156" s="118">
        <f>1+MAX($B$13:B155)</f>
        <v>35</v>
      </c>
      <c r="C156" s="55" t="s">
        <v>439</v>
      </c>
      <c r="D156" s="75"/>
      <c r="E156" s="55" t="s">
        <v>162</v>
      </c>
      <c r="F156" s="76" t="s">
        <v>217</v>
      </c>
      <c r="G156" s="55" t="s">
        <v>145</v>
      </c>
      <c r="H156" s="56">
        <v>8</v>
      </c>
      <c r="I156" s="79"/>
      <c r="J156" s="56" t="str">
        <f>IF(ISNUMBER(I156),ROUND(H156*I156,3),"")</f>
        <v/>
      </c>
      <c r="K156" s="58"/>
      <c r="L156" s="119">
        <f>ROUND(H156*K156,2)</f>
        <v>0</v>
      </c>
      <c r="N156" s="142"/>
      <c r="O156" s="143"/>
      <c r="P156" s="144"/>
      <c r="Q156" s="141"/>
    </row>
    <row r="157" spans="1:17" x14ac:dyDescent="0.2">
      <c r="A157" s="68" t="s">
        <v>5</v>
      </c>
      <c r="B157" s="120"/>
      <c r="C157" s="12"/>
      <c r="D157" s="12"/>
      <c r="E157" s="12"/>
      <c r="F157" s="77"/>
      <c r="G157" s="6"/>
      <c r="H157" s="6"/>
      <c r="I157" s="6"/>
      <c r="J157" s="6"/>
      <c r="K157" s="6"/>
      <c r="L157" s="121"/>
      <c r="N157" s="6"/>
      <c r="O157" s="6"/>
      <c r="P157" s="6"/>
      <c r="Q157" s="141"/>
    </row>
    <row r="158" spans="1:17" x14ac:dyDescent="0.2">
      <c r="A158" s="68" t="s">
        <v>7</v>
      </c>
      <c r="B158" s="120"/>
      <c r="C158" s="12"/>
      <c r="D158" s="12"/>
      <c r="E158" s="12"/>
      <c r="F158" s="105" t="s">
        <v>209</v>
      </c>
      <c r="G158" s="6"/>
      <c r="H158" s="6"/>
      <c r="I158" s="6"/>
      <c r="J158" s="6"/>
      <c r="K158" s="6"/>
      <c r="L158" s="121"/>
      <c r="N158" s="6"/>
      <c r="O158" s="6"/>
      <c r="P158" s="6"/>
      <c r="Q158" s="141"/>
    </row>
    <row r="159" spans="1:17" ht="10.5" thickBot="1" x14ac:dyDescent="0.25">
      <c r="A159" s="68" t="s">
        <v>8</v>
      </c>
      <c r="B159" s="122"/>
      <c r="C159" s="14"/>
      <c r="D159" s="14"/>
      <c r="E159" s="14"/>
      <c r="F159" s="106" t="s">
        <v>213</v>
      </c>
      <c r="G159" s="7"/>
      <c r="H159" s="7"/>
      <c r="I159" s="7"/>
      <c r="J159" s="7"/>
      <c r="K159" s="7"/>
      <c r="L159" s="123"/>
      <c r="N159" s="6"/>
      <c r="O159" s="6"/>
      <c r="P159" s="6"/>
      <c r="Q159" s="141"/>
    </row>
    <row r="160" spans="1:17" ht="20.5" thickBot="1" x14ac:dyDescent="0.25">
      <c r="A160" s="68" t="s">
        <v>6</v>
      </c>
      <c r="B160" s="118">
        <f>1+MAX($B$13:B159)</f>
        <v>36</v>
      </c>
      <c r="C160" s="55" t="s">
        <v>440</v>
      </c>
      <c r="D160" s="75"/>
      <c r="E160" s="55" t="s">
        <v>162</v>
      </c>
      <c r="F160" s="76" t="s">
        <v>218</v>
      </c>
      <c r="G160" s="55" t="s">
        <v>145</v>
      </c>
      <c r="H160" s="56">
        <v>4</v>
      </c>
      <c r="I160" s="79"/>
      <c r="J160" s="56" t="str">
        <f>IF(ISNUMBER(I160),ROUND(H160*I160,3),"")</f>
        <v/>
      </c>
      <c r="K160" s="58"/>
      <c r="L160" s="119">
        <f>ROUND(H160*K160,2)</f>
        <v>0</v>
      </c>
      <c r="N160" s="142"/>
      <c r="O160" s="143"/>
      <c r="P160" s="144"/>
      <c r="Q160" s="141"/>
    </row>
    <row r="161" spans="1:17" x14ac:dyDescent="0.2">
      <c r="A161" s="68" t="s">
        <v>5</v>
      </c>
      <c r="B161" s="120"/>
      <c r="C161" s="12"/>
      <c r="D161" s="12"/>
      <c r="E161" s="12"/>
      <c r="F161" s="77"/>
      <c r="G161" s="6"/>
      <c r="H161" s="6"/>
      <c r="I161" s="6"/>
      <c r="J161" s="6"/>
      <c r="K161" s="6"/>
      <c r="L161" s="121"/>
      <c r="N161" s="6"/>
      <c r="O161" s="6"/>
      <c r="P161" s="6"/>
      <c r="Q161" s="141"/>
    </row>
    <row r="162" spans="1:17" x14ac:dyDescent="0.2">
      <c r="A162" s="68" t="s">
        <v>7</v>
      </c>
      <c r="B162" s="120"/>
      <c r="C162" s="12"/>
      <c r="D162" s="12"/>
      <c r="E162" s="12"/>
      <c r="F162" s="105" t="s">
        <v>209</v>
      </c>
      <c r="G162" s="6"/>
      <c r="H162" s="6"/>
      <c r="I162" s="6"/>
      <c r="J162" s="6"/>
      <c r="K162" s="6"/>
      <c r="L162" s="121"/>
      <c r="N162" s="6"/>
      <c r="O162" s="6"/>
      <c r="P162" s="6"/>
      <c r="Q162" s="141"/>
    </row>
    <row r="163" spans="1:17" ht="10.5" thickBot="1" x14ac:dyDescent="0.25">
      <c r="A163" s="68" t="s">
        <v>8</v>
      </c>
      <c r="B163" s="122"/>
      <c r="C163" s="14"/>
      <c r="D163" s="14"/>
      <c r="E163" s="14"/>
      <c r="F163" s="106" t="s">
        <v>219</v>
      </c>
      <c r="G163" s="7"/>
      <c r="H163" s="7"/>
      <c r="I163" s="7"/>
      <c r="J163" s="7"/>
      <c r="K163" s="7"/>
      <c r="L163" s="123"/>
      <c r="N163" s="6"/>
      <c r="O163" s="6"/>
      <c r="P163" s="6"/>
      <c r="Q163" s="141"/>
    </row>
    <row r="164" spans="1:17" ht="11" thickBot="1" x14ac:dyDescent="0.25">
      <c r="A164" s="68" t="s">
        <v>6</v>
      </c>
      <c r="B164" s="118">
        <f>1+MAX($B$13:B163)</f>
        <v>37</v>
      </c>
      <c r="C164" s="55" t="s">
        <v>441</v>
      </c>
      <c r="D164" s="75"/>
      <c r="E164" s="55" t="s">
        <v>162</v>
      </c>
      <c r="F164" s="76" t="s">
        <v>221</v>
      </c>
      <c r="G164" s="55" t="s">
        <v>145</v>
      </c>
      <c r="H164" s="56">
        <v>20</v>
      </c>
      <c r="I164" s="79"/>
      <c r="J164" s="56" t="str">
        <f>IF(ISNUMBER(I164),ROUND(H164*I164,3),"")</f>
        <v/>
      </c>
      <c r="K164" s="58"/>
      <c r="L164" s="119">
        <f>ROUND(H164*K164,2)</f>
        <v>0</v>
      </c>
      <c r="N164" s="142"/>
      <c r="O164" s="143"/>
      <c r="P164" s="144"/>
      <c r="Q164" s="141"/>
    </row>
    <row r="165" spans="1:17" x14ac:dyDescent="0.2">
      <c r="A165" s="68" t="s">
        <v>5</v>
      </c>
      <c r="B165" s="120"/>
      <c r="C165" s="12"/>
      <c r="D165" s="12"/>
      <c r="E165" s="12"/>
      <c r="F165" s="77"/>
      <c r="G165" s="6"/>
      <c r="H165" s="6"/>
      <c r="I165" s="6"/>
      <c r="J165" s="6"/>
      <c r="K165" s="6"/>
      <c r="L165" s="121"/>
      <c r="N165" s="6"/>
      <c r="O165" s="6"/>
      <c r="P165" s="6"/>
      <c r="Q165" s="141"/>
    </row>
    <row r="166" spans="1:17" x14ac:dyDescent="0.2">
      <c r="A166" s="68" t="s">
        <v>7</v>
      </c>
      <c r="B166" s="120"/>
      <c r="C166" s="12"/>
      <c r="D166" s="12"/>
      <c r="E166" s="12"/>
      <c r="F166" s="105" t="s">
        <v>209</v>
      </c>
      <c r="G166" s="6"/>
      <c r="H166" s="6"/>
      <c r="I166" s="6"/>
      <c r="J166" s="6"/>
      <c r="K166" s="6"/>
      <c r="L166" s="121"/>
      <c r="N166" s="6"/>
      <c r="O166" s="6"/>
      <c r="P166" s="6"/>
      <c r="Q166" s="141"/>
    </row>
    <row r="167" spans="1:17" ht="10.5" thickBot="1" x14ac:dyDescent="0.25">
      <c r="A167" s="68" t="s">
        <v>8</v>
      </c>
      <c r="B167" s="122"/>
      <c r="C167" s="14"/>
      <c r="D167" s="14"/>
      <c r="E167" s="14"/>
      <c r="F167" s="106" t="s">
        <v>220</v>
      </c>
      <c r="G167" s="7"/>
      <c r="H167" s="7"/>
      <c r="I167" s="7"/>
      <c r="J167" s="7"/>
      <c r="K167" s="7"/>
      <c r="L167" s="123"/>
      <c r="N167" s="6"/>
      <c r="O167" s="6"/>
      <c r="P167" s="6"/>
      <c r="Q167" s="141"/>
    </row>
    <row r="168" spans="1:17" ht="11" thickBot="1" x14ac:dyDescent="0.25">
      <c r="A168" s="68" t="s">
        <v>6</v>
      </c>
      <c r="B168" s="118">
        <f>1+MAX($B$13:B167)</f>
        <v>38</v>
      </c>
      <c r="C168" s="55" t="s">
        <v>442</v>
      </c>
      <c r="D168" s="75"/>
      <c r="E168" s="55" t="s">
        <v>162</v>
      </c>
      <c r="F168" s="76" t="s">
        <v>222</v>
      </c>
      <c r="G168" s="55" t="s">
        <v>145</v>
      </c>
      <c r="H168" s="56">
        <v>14</v>
      </c>
      <c r="I168" s="79"/>
      <c r="J168" s="56" t="str">
        <f>IF(ISNUMBER(I168),ROUND(H168*I168,3),"")</f>
        <v/>
      </c>
      <c r="K168" s="58"/>
      <c r="L168" s="119">
        <f>ROUND(H168*K168,2)</f>
        <v>0</v>
      </c>
      <c r="N168" s="142"/>
      <c r="O168" s="143"/>
      <c r="P168" s="144"/>
      <c r="Q168" s="141"/>
    </row>
    <row r="169" spans="1:17" x14ac:dyDescent="0.2">
      <c r="A169" s="68" t="s">
        <v>5</v>
      </c>
      <c r="B169" s="120"/>
      <c r="C169" s="12"/>
      <c r="D169" s="12"/>
      <c r="E169" s="12"/>
      <c r="F169" s="77"/>
      <c r="G169" s="6"/>
      <c r="H169" s="6"/>
      <c r="I169" s="6"/>
      <c r="J169" s="6"/>
      <c r="K169" s="6"/>
      <c r="L169" s="121"/>
      <c r="N169" s="6"/>
      <c r="O169" s="6"/>
      <c r="P169" s="6"/>
      <c r="Q169" s="141"/>
    </row>
    <row r="170" spans="1:17" x14ac:dyDescent="0.2">
      <c r="A170" s="68" t="s">
        <v>7</v>
      </c>
      <c r="B170" s="120"/>
      <c r="C170" s="12"/>
      <c r="D170" s="12"/>
      <c r="E170" s="12"/>
      <c r="F170" s="105" t="s">
        <v>209</v>
      </c>
      <c r="G170" s="6"/>
      <c r="H170" s="6"/>
      <c r="I170" s="6"/>
      <c r="J170" s="6"/>
      <c r="K170" s="6"/>
      <c r="L170" s="121"/>
      <c r="N170" s="6"/>
      <c r="O170" s="6"/>
      <c r="P170" s="6"/>
      <c r="Q170" s="141"/>
    </row>
    <row r="171" spans="1:17" ht="10.5" thickBot="1" x14ac:dyDescent="0.25">
      <c r="A171" s="68" t="s">
        <v>8</v>
      </c>
      <c r="B171" s="122"/>
      <c r="C171" s="14"/>
      <c r="D171" s="14"/>
      <c r="E171" s="14"/>
      <c r="F171" s="106" t="s">
        <v>223</v>
      </c>
      <c r="G171" s="7"/>
      <c r="H171" s="7"/>
      <c r="I171" s="7"/>
      <c r="J171" s="7"/>
      <c r="K171" s="7"/>
      <c r="L171" s="123"/>
      <c r="N171" s="6"/>
      <c r="O171" s="6"/>
      <c r="P171" s="6"/>
      <c r="Q171" s="141"/>
    </row>
    <row r="172" spans="1:17" ht="13.5" thickBot="1" x14ac:dyDescent="0.25">
      <c r="A172" s="110" t="s">
        <v>82</v>
      </c>
      <c r="B172" s="130" t="s">
        <v>157</v>
      </c>
      <c r="C172" s="115" t="str">
        <f xml:space="preserve"> CONCATENATE("za Díl ",C139)</f>
        <v>za Díl M3</v>
      </c>
      <c r="D172" s="112"/>
      <c r="E172" s="112"/>
      <c r="F172" s="111" t="s">
        <v>206</v>
      </c>
      <c r="G172" s="113"/>
      <c r="H172" s="113"/>
      <c r="I172" s="113"/>
      <c r="J172" s="114"/>
      <c r="K172" s="113"/>
      <c r="L172" s="131">
        <f>SUM(L140:L171)</f>
        <v>0</v>
      </c>
      <c r="N172" s="145"/>
      <c r="O172" s="146"/>
      <c r="P172" s="147"/>
      <c r="Q172" s="141"/>
    </row>
    <row r="173" spans="1:17" ht="13.5" thickBot="1" x14ac:dyDescent="0.25">
      <c r="A173" s="67" t="s">
        <v>29</v>
      </c>
      <c r="B173" s="116" t="s">
        <v>19</v>
      </c>
      <c r="C173" s="100" t="s">
        <v>224</v>
      </c>
      <c r="D173" s="101"/>
      <c r="E173" s="101"/>
      <c r="F173" s="100" t="s">
        <v>225</v>
      </c>
      <c r="G173" s="102"/>
      <c r="H173" s="102"/>
      <c r="I173" s="102"/>
      <c r="J173" s="103"/>
      <c r="K173" s="102"/>
      <c r="L173" s="117"/>
      <c r="N173" s="148"/>
      <c r="O173" s="149"/>
      <c r="P173" s="150"/>
      <c r="Q173" s="141"/>
    </row>
    <row r="174" spans="1:17" ht="11" thickBot="1" x14ac:dyDescent="0.25">
      <c r="A174" s="68" t="s">
        <v>6</v>
      </c>
      <c r="B174" s="118">
        <f>1+MAX($B$13:B173)</f>
        <v>39</v>
      </c>
      <c r="C174" s="55" t="s">
        <v>230</v>
      </c>
      <c r="D174" s="75"/>
      <c r="E174" s="55" t="s">
        <v>162</v>
      </c>
      <c r="F174" s="76" t="s">
        <v>226</v>
      </c>
      <c r="G174" s="55" t="s">
        <v>174</v>
      </c>
      <c r="H174" s="56">
        <v>180</v>
      </c>
      <c r="I174" s="79"/>
      <c r="J174" s="56" t="str">
        <f>IF(ISNUMBER(I174),ROUND(H174*I174,3),"")</f>
        <v/>
      </c>
      <c r="K174" s="58"/>
      <c r="L174" s="119">
        <f>ROUND(H174*K174,2)</f>
        <v>0</v>
      </c>
      <c r="N174" s="142"/>
      <c r="O174" s="143"/>
      <c r="P174" s="144"/>
      <c r="Q174" s="141"/>
    </row>
    <row r="175" spans="1:17" x14ac:dyDescent="0.2">
      <c r="A175" s="68" t="s">
        <v>5</v>
      </c>
      <c r="B175" s="120"/>
      <c r="C175" s="12"/>
      <c r="D175" s="12"/>
      <c r="E175" s="12"/>
      <c r="F175" s="77" t="s">
        <v>403</v>
      </c>
      <c r="G175" s="6"/>
      <c r="H175" s="6"/>
      <c r="I175" s="6"/>
      <c r="J175" s="6"/>
      <c r="K175" s="6"/>
      <c r="L175" s="121"/>
      <c r="N175" s="6"/>
      <c r="O175" s="6"/>
      <c r="P175" s="6"/>
      <c r="Q175" s="141"/>
    </row>
    <row r="176" spans="1:17" x14ac:dyDescent="0.2">
      <c r="A176" s="68" t="s">
        <v>7</v>
      </c>
      <c r="B176" s="120"/>
      <c r="C176" s="12"/>
      <c r="D176" s="12"/>
      <c r="E176" s="12"/>
      <c r="F176" s="105" t="s">
        <v>228</v>
      </c>
      <c r="G176" s="6"/>
      <c r="H176" s="6"/>
      <c r="I176" s="6"/>
      <c r="J176" s="6"/>
      <c r="K176" s="6"/>
      <c r="L176" s="121"/>
      <c r="N176" s="6"/>
      <c r="O176" s="6"/>
      <c r="P176" s="6"/>
      <c r="Q176" s="141"/>
    </row>
    <row r="177" spans="1:17" ht="10.5" thickBot="1" x14ac:dyDescent="0.25">
      <c r="A177" s="68" t="s">
        <v>8</v>
      </c>
      <c r="B177" s="122"/>
      <c r="C177" s="14"/>
      <c r="D177" s="14"/>
      <c r="E177" s="14"/>
      <c r="F177" s="106" t="s">
        <v>227</v>
      </c>
      <c r="G177" s="7"/>
      <c r="H177" s="7"/>
      <c r="I177" s="7"/>
      <c r="J177" s="7"/>
      <c r="K177" s="7"/>
      <c r="L177" s="123"/>
      <c r="N177" s="6"/>
      <c r="O177" s="6"/>
      <c r="P177" s="6"/>
      <c r="Q177" s="141"/>
    </row>
    <row r="178" spans="1:17" ht="11" thickBot="1" x14ac:dyDescent="0.25">
      <c r="A178" s="68" t="s">
        <v>6</v>
      </c>
      <c r="B178" s="118">
        <f>1+MAX($B$13:B177)</f>
        <v>40</v>
      </c>
      <c r="C178" s="55" t="s">
        <v>443</v>
      </c>
      <c r="D178" s="75"/>
      <c r="E178" s="55" t="s">
        <v>162</v>
      </c>
      <c r="F178" s="76" t="s">
        <v>226</v>
      </c>
      <c r="G178" s="55" t="s">
        <v>174</v>
      </c>
      <c r="H178" s="56">
        <v>480</v>
      </c>
      <c r="I178" s="79"/>
      <c r="J178" s="56" t="str">
        <f>IF(ISNUMBER(I178),ROUND(H178*I178,3),"")</f>
        <v/>
      </c>
      <c r="K178" s="58"/>
      <c r="L178" s="119">
        <f>ROUND(H178*K178,2)</f>
        <v>0</v>
      </c>
      <c r="N178" s="142"/>
      <c r="O178" s="143"/>
      <c r="P178" s="144"/>
      <c r="Q178" s="141"/>
    </row>
    <row r="179" spans="1:17" x14ac:dyDescent="0.2">
      <c r="A179" s="68" t="s">
        <v>5</v>
      </c>
      <c r="B179" s="120"/>
      <c r="C179" s="12"/>
      <c r="D179" s="12"/>
      <c r="E179" s="12"/>
      <c r="F179" s="77" t="s">
        <v>374</v>
      </c>
      <c r="G179" s="6"/>
      <c r="H179" s="6"/>
      <c r="I179" s="6"/>
      <c r="J179" s="6"/>
      <c r="K179" s="6"/>
      <c r="L179" s="121"/>
      <c r="N179" s="6"/>
      <c r="O179" s="6"/>
      <c r="P179" s="6"/>
      <c r="Q179" s="141"/>
    </row>
    <row r="180" spans="1:17" x14ac:dyDescent="0.2">
      <c r="A180" s="68" t="s">
        <v>7</v>
      </c>
      <c r="B180" s="120"/>
      <c r="C180" s="12"/>
      <c r="D180" s="12"/>
      <c r="E180" s="12"/>
      <c r="F180" s="105" t="s">
        <v>229</v>
      </c>
      <c r="G180" s="6"/>
      <c r="H180" s="6"/>
      <c r="I180" s="6"/>
      <c r="J180" s="6"/>
      <c r="K180" s="6"/>
      <c r="L180" s="121"/>
      <c r="N180" s="6"/>
      <c r="O180" s="6"/>
      <c r="P180" s="6"/>
      <c r="Q180" s="141"/>
    </row>
    <row r="181" spans="1:17" ht="10.5" thickBot="1" x14ac:dyDescent="0.25">
      <c r="A181" s="68" t="s">
        <v>8</v>
      </c>
      <c r="B181" s="122"/>
      <c r="C181" s="14"/>
      <c r="D181" s="14"/>
      <c r="E181" s="14"/>
      <c r="F181" s="106" t="s">
        <v>227</v>
      </c>
      <c r="G181" s="7"/>
      <c r="H181" s="7"/>
      <c r="I181" s="7"/>
      <c r="J181" s="7"/>
      <c r="K181" s="7"/>
      <c r="L181" s="123"/>
      <c r="N181" s="6"/>
      <c r="O181" s="6"/>
      <c r="P181" s="6"/>
      <c r="Q181" s="141"/>
    </row>
    <row r="182" spans="1:17" ht="11" thickBot="1" x14ac:dyDescent="0.25">
      <c r="A182" s="68" t="s">
        <v>6</v>
      </c>
      <c r="B182" s="118">
        <f>1+MAX($B$13:B181)</f>
        <v>41</v>
      </c>
      <c r="C182" s="55" t="s">
        <v>444</v>
      </c>
      <c r="D182" s="75"/>
      <c r="E182" s="55" t="s">
        <v>162</v>
      </c>
      <c r="F182" s="76" t="s">
        <v>226</v>
      </c>
      <c r="G182" s="55" t="s">
        <v>174</v>
      </c>
      <c r="H182" s="56">
        <v>330</v>
      </c>
      <c r="I182" s="79"/>
      <c r="J182" s="56" t="str">
        <f>IF(ISNUMBER(I182),ROUND(H182*I182,3),"")</f>
        <v/>
      </c>
      <c r="K182" s="58"/>
      <c r="L182" s="119">
        <f>ROUND(H182*K182,2)</f>
        <v>0</v>
      </c>
      <c r="N182" s="142"/>
      <c r="O182" s="143"/>
      <c r="P182" s="144"/>
      <c r="Q182" s="141"/>
    </row>
    <row r="183" spans="1:17" x14ac:dyDescent="0.2">
      <c r="A183" s="68" t="s">
        <v>5</v>
      </c>
      <c r="B183" s="120"/>
      <c r="C183" s="12"/>
      <c r="D183" s="12"/>
      <c r="E183" s="12"/>
      <c r="F183" s="77" t="s">
        <v>375</v>
      </c>
      <c r="G183" s="6"/>
      <c r="H183" s="6"/>
      <c r="I183" s="6"/>
      <c r="J183" s="6"/>
      <c r="K183" s="6"/>
      <c r="L183" s="121"/>
      <c r="N183" s="6"/>
      <c r="O183" s="6"/>
      <c r="P183" s="6"/>
      <c r="Q183" s="141"/>
    </row>
    <row r="184" spans="1:17" x14ac:dyDescent="0.2">
      <c r="A184" s="68" t="s">
        <v>7</v>
      </c>
      <c r="B184" s="120"/>
      <c r="C184" s="12"/>
      <c r="D184" s="12"/>
      <c r="E184" s="12"/>
      <c r="F184" s="105" t="s">
        <v>231</v>
      </c>
      <c r="G184" s="6"/>
      <c r="H184" s="6"/>
      <c r="I184" s="6"/>
      <c r="J184" s="6"/>
      <c r="K184" s="6"/>
      <c r="L184" s="121"/>
      <c r="N184" s="6"/>
      <c r="O184" s="6"/>
      <c r="P184" s="6"/>
      <c r="Q184" s="141"/>
    </row>
    <row r="185" spans="1:17" ht="10.5" thickBot="1" x14ac:dyDescent="0.25">
      <c r="A185" s="68" t="s">
        <v>8</v>
      </c>
      <c r="B185" s="122"/>
      <c r="C185" s="14"/>
      <c r="D185" s="14"/>
      <c r="E185" s="14"/>
      <c r="F185" s="106" t="s">
        <v>227</v>
      </c>
      <c r="G185" s="7"/>
      <c r="H185" s="7"/>
      <c r="I185" s="7"/>
      <c r="J185" s="7"/>
      <c r="K185" s="7"/>
      <c r="L185" s="123"/>
      <c r="N185" s="6"/>
      <c r="O185" s="6"/>
      <c r="P185" s="6"/>
      <c r="Q185" s="141"/>
    </row>
    <row r="186" spans="1:17" ht="20.5" thickBot="1" x14ac:dyDescent="0.25">
      <c r="A186" s="68" t="s">
        <v>6</v>
      </c>
      <c r="B186" s="118">
        <f>1+MAX($B$13:B185)</f>
        <v>42</v>
      </c>
      <c r="C186" s="55" t="s">
        <v>234</v>
      </c>
      <c r="D186" s="75"/>
      <c r="E186" s="55" t="s">
        <v>143</v>
      </c>
      <c r="F186" s="76" t="s">
        <v>235</v>
      </c>
      <c r="G186" s="55" t="s">
        <v>145</v>
      </c>
      <c r="H186" s="56">
        <v>4</v>
      </c>
      <c r="I186" s="79"/>
      <c r="J186" s="56" t="str">
        <f>IF(ISNUMBER(I186),ROUND(H186*I186,3),"")</f>
        <v/>
      </c>
      <c r="K186" s="58"/>
      <c r="L186" s="119">
        <f>ROUND(H186*K186,2)</f>
        <v>0</v>
      </c>
      <c r="N186" s="142"/>
      <c r="O186" s="143"/>
      <c r="P186" s="144"/>
      <c r="Q186" s="141"/>
    </row>
    <row r="187" spans="1:17" x14ac:dyDescent="0.2">
      <c r="A187" s="68" t="s">
        <v>5</v>
      </c>
      <c r="B187" s="120"/>
      <c r="C187" s="12"/>
      <c r="D187" s="12"/>
      <c r="E187" s="12"/>
      <c r="F187" s="77" t="s">
        <v>232</v>
      </c>
      <c r="G187" s="6"/>
      <c r="H187" s="6"/>
      <c r="I187" s="6"/>
      <c r="J187" s="6"/>
      <c r="K187" s="6"/>
      <c r="L187" s="121"/>
      <c r="N187" s="6"/>
      <c r="O187" s="6"/>
      <c r="P187" s="6"/>
      <c r="Q187" s="141"/>
    </row>
    <row r="188" spans="1:17" x14ac:dyDescent="0.2">
      <c r="A188" s="68" t="s">
        <v>7</v>
      </c>
      <c r="B188" s="120"/>
      <c r="C188" s="12"/>
      <c r="D188" s="12"/>
      <c r="E188" s="12"/>
      <c r="F188" s="105" t="s">
        <v>238</v>
      </c>
      <c r="G188" s="6"/>
      <c r="H188" s="6"/>
      <c r="I188" s="6"/>
      <c r="J188" s="6"/>
      <c r="K188" s="6"/>
      <c r="L188" s="121"/>
      <c r="N188" s="6"/>
      <c r="O188" s="6"/>
      <c r="P188" s="6"/>
      <c r="Q188" s="141"/>
    </row>
    <row r="189" spans="1:17" ht="10.5" thickBot="1" x14ac:dyDescent="0.25">
      <c r="A189" s="68" t="s">
        <v>8</v>
      </c>
      <c r="B189" s="122"/>
      <c r="C189" s="14"/>
      <c r="D189" s="14"/>
      <c r="E189" s="14"/>
      <c r="F189" s="106" t="s">
        <v>130</v>
      </c>
      <c r="G189" s="7"/>
      <c r="H189" s="7"/>
      <c r="I189" s="7"/>
      <c r="J189" s="7"/>
      <c r="K189" s="7"/>
      <c r="L189" s="123"/>
      <c r="N189" s="6"/>
      <c r="O189" s="6"/>
      <c r="P189" s="6"/>
      <c r="Q189" s="141"/>
    </row>
    <row r="190" spans="1:17" ht="20.5" thickBot="1" x14ac:dyDescent="0.25">
      <c r="A190" s="68" t="s">
        <v>6</v>
      </c>
      <c r="B190" s="118">
        <f>1+MAX($B$13:B189)</f>
        <v>43</v>
      </c>
      <c r="C190" s="55" t="s">
        <v>236</v>
      </c>
      <c r="D190" s="75"/>
      <c r="E190" s="55" t="s">
        <v>143</v>
      </c>
      <c r="F190" s="76" t="s">
        <v>237</v>
      </c>
      <c r="G190" s="55" t="s">
        <v>145</v>
      </c>
      <c r="H190" s="56">
        <v>4</v>
      </c>
      <c r="I190" s="79"/>
      <c r="J190" s="56" t="str">
        <f>IF(ISNUMBER(I190),ROUND(H190*I190,3),"")</f>
        <v/>
      </c>
      <c r="K190" s="58"/>
      <c r="L190" s="119">
        <f>ROUND(H190*K190,2)</f>
        <v>0</v>
      </c>
      <c r="N190" s="142"/>
      <c r="O190" s="143"/>
      <c r="P190" s="144"/>
      <c r="Q190" s="141"/>
    </row>
    <row r="191" spans="1:17" x14ac:dyDescent="0.2">
      <c r="A191" s="68" t="s">
        <v>5</v>
      </c>
      <c r="B191" s="120"/>
      <c r="C191" s="12"/>
      <c r="D191" s="12"/>
      <c r="E191" s="12"/>
      <c r="F191" s="77" t="s">
        <v>376</v>
      </c>
      <c r="G191" s="6"/>
      <c r="H191" s="6"/>
      <c r="I191" s="6"/>
      <c r="J191" s="6"/>
      <c r="K191" s="6"/>
      <c r="L191" s="121"/>
      <c r="N191" s="6"/>
      <c r="O191" s="6"/>
      <c r="P191" s="6"/>
      <c r="Q191" s="141"/>
    </row>
    <row r="192" spans="1:17" x14ac:dyDescent="0.2">
      <c r="A192" s="68" t="s">
        <v>7</v>
      </c>
      <c r="B192" s="120"/>
      <c r="C192" s="12"/>
      <c r="D192" s="12"/>
      <c r="E192" s="12"/>
      <c r="F192" s="105" t="s">
        <v>238</v>
      </c>
      <c r="G192" s="6"/>
      <c r="H192" s="6"/>
      <c r="I192" s="6"/>
      <c r="J192" s="6"/>
      <c r="K192" s="6"/>
      <c r="L192" s="121"/>
      <c r="N192" s="6"/>
      <c r="O192" s="6"/>
      <c r="P192" s="6"/>
      <c r="Q192" s="141"/>
    </row>
    <row r="193" spans="1:17" ht="10.5" thickBot="1" x14ac:dyDescent="0.25">
      <c r="A193" s="68" t="s">
        <v>8</v>
      </c>
      <c r="B193" s="122"/>
      <c r="C193" s="14"/>
      <c r="D193" s="14"/>
      <c r="E193" s="14"/>
      <c r="F193" s="106" t="s">
        <v>130</v>
      </c>
      <c r="G193" s="7"/>
      <c r="H193" s="7"/>
      <c r="I193" s="7"/>
      <c r="J193" s="7"/>
      <c r="K193" s="7"/>
      <c r="L193" s="123"/>
      <c r="N193" s="6"/>
      <c r="O193" s="6"/>
      <c r="P193" s="6"/>
      <c r="Q193" s="141"/>
    </row>
    <row r="194" spans="1:17" ht="11" thickBot="1" x14ac:dyDescent="0.25">
      <c r="A194" s="68" t="s">
        <v>6</v>
      </c>
      <c r="B194" s="118">
        <f>1+MAX($B$13:B193)</f>
        <v>44</v>
      </c>
      <c r="C194" s="55" t="s">
        <v>191</v>
      </c>
      <c r="D194" s="75"/>
      <c r="E194" s="55" t="s">
        <v>143</v>
      </c>
      <c r="F194" s="76" t="s">
        <v>192</v>
      </c>
      <c r="G194" s="55" t="s">
        <v>174</v>
      </c>
      <c r="H194" s="56">
        <v>90</v>
      </c>
      <c r="I194" s="79"/>
      <c r="J194" s="56" t="str">
        <f>IF(ISNUMBER(I194),ROUND(H194*I194,3),"")</f>
        <v/>
      </c>
      <c r="K194" s="58"/>
      <c r="L194" s="119">
        <f>ROUND(H194*K194,2)</f>
        <v>0</v>
      </c>
      <c r="N194" s="142"/>
      <c r="O194" s="143"/>
      <c r="P194" s="144"/>
      <c r="Q194" s="141"/>
    </row>
    <row r="195" spans="1:17" x14ac:dyDescent="0.2">
      <c r="A195" s="68" t="s">
        <v>5</v>
      </c>
      <c r="B195" s="120"/>
      <c r="C195" s="12"/>
      <c r="D195" s="12"/>
      <c r="E195" s="12"/>
      <c r="F195" s="77" t="s">
        <v>377</v>
      </c>
      <c r="G195" s="6"/>
      <c r="H195" s="6"/>
      <c r="I195" s="6"/>
      <c r="J195" s="6"/>
      <c r="K195" s="6"/>
      <c r="L195" s="121"/>
      <c r="N195" s="6"/>
      <c r="O195" s="6"/>
      <c r="P195" s="6"/>
      <c r="Q195" s="141"/>
    </row>
    <row r="196" spans="1:17" x14ac:dyDescent="0.2">
      <c r="A196" s="68" t="s">
        <v>7</v>
      </c>
      <c r="B196" s="120"/>
      <c r="C196" s="12"/>
      <c r="D196" s="12"/>
      <c r="E196" s="12"/>
      <c r="F196" s="105" t="s">
        <v>239</v>
      </c>
      <c r="G196" s="6"/>
      <c r="H196" s="6"/>
      <c r="I196" s="6"/>
      <c r="J196" s="6"/>
      <c r="K196" s="6"/>
      <c r="L196" s="121"/>
      <c r="N196" s="6"/>
      <c r="O196" s="6"/>
      <c r="P196" s="6"/>
      <c r="Q196" s="141"/>
    </row>
    <row r="197" spans="1:17" ht="10.5" thickBot="1" x14ac:dyDescent="0.25">
      <c r="A197" s="68" t="s">
        <v>8</v>
      </c>
      <c r="B197" s="122"/>
      <c r="C197" s="14"/>
      <c r="D197" s="14"/>
      <c r="E197" s="14"/>
      <c r="F197" s="106" t="s">
        <v>130</v>
      </c>
      <c r="G197" s="7"/>
      <c r="H197" s="7"/>
      <c r="I197" s="7"/>
      <c r="J197" s="7"/>
      <c r="K197" s="7"/>
      <c r="L197" s="123"/>
      <c r="N197" s="6"/>
      <c r="O197" s="6"/>
      <c r="P197" s="6"/>
      <c r="Q197" s="141"/>
    </row>
    <row r="198" spans="1:17" ht="11" thickBot="1" x14ac:dyDescent="0.25">
      <c r="A198" s="68" t="s">
        <v>6</v>
      </c>
      <c r="B198" s="118">
        <f>1+MAX($B$13:B197)</f>
        <v>45</v>
      </c>
      <c r="C198" s="55" t="s">
        <v>196</v>
      </c>
      <c r="D198" s="75"/>
      <c r="E198" s="55" t="s">
        <v>143</v>
      </c>
      <c r="F198" s="76" t="s">
        <v>197</v>
      </c>
      <c r="G198" s="55" t="s">
        <v>145</v>
      </c>
      <c r="H198" s="56">
        <v>12</v>
      </c>
      <c r="I198" s="79"/>
      <c r="J198" s="56" t="str">
        <f>IF(ISNUMBER(I198),ROUND(H198*I198,3),"")</f>
        <v/>
      </c>
      <c r="K198" s="58"/>
      <c r="L198" s="119">
        <f>ROUND(H198*K198,2)</f>
        <v>0</v>
      </c>
      <c r="N198" s="142"/>
      <c r="O198" s="143"/>
      <c r="P198" s="144"/>
      <c r="Q198" s="141"/>
    </row>
    <row r="199" spans="1:17" x14ac:dyDescent="0.2">
      <c r="A199" s="68" t="s">
        <v>5</v>
      </c>
      <c r="B199" s="120"/>
      <c r="C199" s="12"/>
      <c r="D199" s="12"/>
      <c r="E199" s="12"/>
      <c r="F199" s="77" t="s">
        <v>378</v>
      </c>
      <c r="G199" s="6"/>
      <c r="H199" s="6"/>
      <c r="I199" s="6"/>
      <c r="J199" s="6"/>
      <c r="K199" s="6"/>
      <c r="L199" s="121"/>
      <c r="N199" s="6"/>
      <c r="O199" s="6"/>
      <c r="P199" s="6"/>
      <c r="Q199" s="141"/>
    </row>
    <row r="200" spans="1:17" x14ac:dyDescent="0.2">
      <c r="A200" s="68" t="s">
        <v>7</v>
      </c>
      <c r="B200" s="120"/>
      <c r="C200" s="12"/>
      <c r="D200" s="12"/>
      <c r="E200" s="12"/>
      <c r="F200" s="105" t="s">
        <v>233</v>
      </c>
      <c r="G200" s="6"/>
      <c r="H200" s="6"/>
      <c r="I200" s="6"/>
      <c r="J200" s="6"/>
      <c r="K200" s="6"/>
      <c r="L200" s="121"/>
      <c r="N200" s="6"/>
      <c r="O200" s="6"/>
      <c r="P200" s="6"/>
      <c r="Q200" s="141"/>
    </row>
    <row r="201" spans="1:17" ht="10.5" thickBot="1" x14ac:dyDescent="0.25">
      <c r="A201" s="68" t="s">
        <v>8</v>
      </c>
      <c r="B201" s="122"/>
      <c r="C201" s="14"/>
      <c r="D201" s="14"/>
      <c r="E201" s="14"/>
      <c r="F201" s="106" t="s">
        <v>130</v>
      </c>
      <c r="G201" s="7"/>
      <c r="H201" s="7"/>
      <c r="I201" s="7"/>
      <c r="J201" s="7"/>
      <c r="K201" s="7"/>
      <c r="L201" s="123"/>
      <c r="N201" s="6"/>
      <c r="O201" s="6"/>
      <c r="P201" s="6"/>
      <c r="Q201" s="141"/>
    </row>
    <row r="202" spans="1:17" ht="11" thickBot="1" x14ac:dyDescent="0.25">
      <c r="A202" s="68" t="s">
        <v>6</v>
      </c>
      <c r="B202" s="118">
        <f>1+MAX($B$13:B201)</f>
        <v>46</v>
      </c>
      <c r="C202" s="55" t="s">
        <v>240</v>
      </c>
      <c r="D202" s="75"/>
      <c r="E202" s="55" t="s">
        <v>143</v>
      </c>
      <c r="F202" s="76" t="s">
        <v>241</v>
      </c>
      <c r="G202" s="55" t="s">
        <v>174</v>
      </c>
      <c r="H202" s="56">
        <v>405</v>
      </c>
      <c r="I202" s="79"/>
      <c r="J202" s="56" t="str">
        <f>IF(ISNUMBER(I202),ROUND(H202*I202,3),"")</f>
        <v/>
      </c>
      <c r="K202" s="58"/>
      <c r="L202" s="119">
        <f>ROUND(H202*K202,2)</f>
        <v>0</v>
      </c>
      <c r="N202" s="142"/>
      <c r="O202" s="143"/>
      <c r="P202" s="144"/>
      <c r="Q202" s="141"/>
    </row>
    <row r="203" spans="1:17" x14ac:dyDescent="0.2">
      <c r="A203" s="68" t="s">
        <v>5</v>
      </c>
      <c r="B203" s="120"/>
      <c r="C203" s="12"/>
      <c r="D203" s="12"/>
      <c r="E203" s="12"/>
      <c r="F203" s="77"/>
      <c r="G203" s="6"/>
      <c r="H203" s="6"/>
      <c r="I203" s="6"/>
      <c r="J203" s="6"/>
      <c r="K203" s="6"/>
      <c r="L203" s="121"/>
      <c r="N203" s="6"/>
      <c r="O203" s="6"/>
      <c r="P203" s="6"/>
      <c r="Q203" s="141"/>
    </row>
    <row r="204" spans="1:17" ht="30" x14ac:dyDescent="0.2">
      <c r="A204" s="68" t="s">
        <v>7</v>
      </c>
      <c r="B204" s="120"/>
      <c r="C204" s="12"/>
      <c r="D204" s="12"/>
      <c r="E204" s="12"/>
      <c r="F204" s="105" t="s">
        <v>379</v>
      </c>
      <c r="G204" s="6"/>
      <c r="H204" s="6"/>
      <c r="I204" s="6"/>
      <c r="J204" s="6"/>
      <c r="K204" s="6"/>
      <c r="L204" s="121"/>
      <c r="N204" s="6"/>
      <c r="O204" s="6"/>
      <c r="P204" s="6"/>
      <c r="Q204" s="141"/>
    </row>
    <row r="205" spans="1:17" ht="10.5" thickBot="1" x14ac:dyDescent="0.25">
      <c r="A205" s="68" t="s">
        <v>8</v>
      </c>
      <c r="B205" s="122"/>
      <c r="C205" s="14"/>
      <c r="D205" s="14"/>
      <c r="E205" s="14"/>
      <c r="F205" s="106" t="s">
        <v>130</v>
      </c>
      <c r="G205" s="7"/>
      <c r="H205" s="7"/>
      <c r="I205" s="7"/>
      <c r="J205" s="7"/>
      <c r="K205" s="7"/>
      <c r="L205" s="123"/>
      <c r="N205" s="6"/>
      <c r="O205" s="6"/>
      <c r="P205" s="6"/>
      <c r="Q205" s="141"/>
    </row>
    <row r="206" spans="1:17" ht="11" thickBot="1" x14ac:dyDescent="0.25">
      <c r="A206" s="68" t="s">
        <v>6</v>
      </c>
      <c r="B206" s="118">
        <f>1+MAX($B$13:B205)</f>
        <v>47</v>
      </c>
      <c r="C206" s="55" t="s">
        <v>242</v>
      </c>
      <c r="D206" s="75"/>
      <c r="E206" s="55" t="s">
        <v>143</v>
      </c>
      <c r="F206" s="76" t="s">
        <v>243</v>
      </c>
      <c r="G206" s="55" t="s">
        <v>145</v>
      </c>
      <c r="H206" s="56">
        <v>30</v>
      </c>
      <c r="I206" s="79"/>
      <c r="J206" s="56" t="str">
        <f>IF(ISNUMBER(I206),ROUND(H206*I206,3),"")</f>
        <v/>
      </c>
      <c r="K206" s="58"/>
      <c r="L206" s="119">
        <f>ROUND(H206*K206,2)</f>
        <v>0</v>
      </c>
      <c r="N206" s="142"/>
      <c r="O206" s="143"/>
      <c r="P206" s="144"/>
      <c r="Q206" s="141"/>
    </row>
    <row r="207" spans="1:17" x14ac:dyDescent="0.2">
      <c r="A207" s="68" t="s">
        <v>5</v>
      </c>
      <c r="B207" s="120"/>
      <c r="C207" s="12"/>
      <c r="D207" s="12"/>
      <c r="E207" s="12"/>
      <c r="F207" s="77" t="s">
        <v>246</v>
      </c>
      <c r="G207" s="6"/>
      <c r="H207" s="6"/>
      <c r="I207" s="6"/>
      <c r="J207" s="6"/>
      <c r="K207" s="6"/>
      <c r="L207" s="121"/>
      <c r="N207" s="6"/>
      <c r="O207" s="6"/>
      <c r="P207" s="6"/>
      <c r="Q207" s="141"/>
    </row>
    <row r="208" spans="1:17" x14ac:dyDescent="0.2">
      <c r="A208" s="68" t="s">
        <v>7</v>
      </c>
      <c r="B208" s="120"/>
      <c r="C208" s="12"/>
      <c r="D208" s="12"/>
      <c r="E208" s="12"/>
      <c r="F208" s="105" t="s">
        <v>380</v>
      </c>
      <c r="G208" s="6"/>
      <c r="H208" s="6"/>
      <c r="I208" s="6"/>
      <c r="J208" s="6"/>
      <c r="K208" s="6"/>
      <c r="L208" s="121"/>
      <c r="N208" s="6"/>
      <c r="O208" s="6"/>
      <c r="P208" s="6"/>
      <c r="Q208" s="141"/>
    </row>
    <row r="209" spans="1:17" ht="10.5" thickBot="1" x14ac:dyDescent="0.25">
      <c r="A209" s="68" t="s">
        <v>8</v>
      </c>
      <c r="B209" s="122"/>
      <c r="C209" s="14"/>
      <c r="D209" s="14"/>
      <c r="E209" s="14"/>
      <c r="F209" s="106" t="s">
        <v>130</v>
      </c>
      <c r="G209" s="7"/>
      <c r="H209" s="7"/>
      <c r="I209" s="7"/>
      <c r="J209" s="7"/>
      <c r="K209" s="7"/>
      <c r="L209" s="123"/>
      <c r="N209" s="6"/>
      <c r="O209" s="6"/>
      <c r="P209" s="6"/>
      <c r="Q209" s="141"/>
    </row>
    <row r="210" spans="1:17" ht="11" thickBot="1" x14ac:dyDescent="0.25">
      <c r="A210" s="68" t="s">
        <v>6</v>
      </c>
      <c r="B210" s="118">
        <f>1+MAX($B$13:B209)</f>
        <v>48</v>
      </c>
      <c r="C210" s="55" t="s">
        <v>244</v>
      </c>
      <c r="D210" s="75"/>
      <c r="E210" s="55" t="s">
        <v>143</v>
      </c>
      <c r="F210" s="76" t="s">
        <v>245</v>
      </c>
      <c r="G210" s="55" t="s">
        <v>145</v>
      </c>
      <c r="H210" s="56">
        <v>660</v>
      </c>
      <c r="I210" s="79"/>
      <c r="J210" s="56" t="str">
        <f>IF(ISNUMBER(I210),ROUND(H210*I210,3),"")</f>
        <v/>
      </c>
      <c r="K210" s="58"/>
      <c r="L210" s="119">
        <f>ROUND(H210*K210,2)</f>
        <v>0</v>
      </c>
      <c r="N210" s="142"/>
      <c r="O210" s="143"/>
      <c r="P210" s="144"/>
      <c r="Q210" s="141"/>
    </row>
    <row r="211" spans="1:17" x14ac:dyDescent="0.2">
      <c r="A211" s="68" t="s">
        <v>5</v>
      </c>
      <c r="B211" s="120"/>
      <c r="C211" s="12"/>
      <c r="D211" s="12"/>
      <c r="E211" s="12"/>
      <c r="F211" s="77"/>
      <c r="G211" s="6"/>
      <c r="H211" s="6"/>
      <c r="I211" s="6"/>
      <c r="J211" s="6"/>
      <c r="K211" s="6"/>
      <c r="L211" s="121"/>
      <c r="N211" s="6"/>
      <c r="O211" s="6"/>
      <c r="P211" s="6"/>
      <c r="Q211" s="141"/>
    </row>
    <row r="212" spans="1:17" ht="20" x14ac:dyDescent="0.2">
      <c r="A212" s="68" t="s">
        <v>7</v>
      </c>
      <c r="B212" s="120"/>
      <c r="C212" s="12"/>
      <c r="D212" s="12"/>
      <c r="E212" s="12"/>
      <c r="F212" s="105" t="s">
        <v>402</v>
      </c>
      <c r="G212" s="6"/>
      <c r="H212" s="6"/>
      <c r="I212" s="6"/>
      <c r="J212" s="6"/>
      <c r="K212" s="6"/>
      <c r="L212" s="121"/>
      <c r="N212" s="6"/>
      <c r="O212" s="6"/>
      <c r="P212" s="6"/>
      <c r="Q212" s="141"/>
    </row>
    <row r="213" spans="1:17" ht="10.5" thickBot="1" x14ac:dyDescent="0.25">
      <c r="A213" s="68" t="s">
        <v>8</v>
      </c>
      <c r="B213" s="122"/>
      <c r="C213" s="14"/>
      <c r="D213" s="14"/>
      <c r="E213" s="14"/>
      <c r="F213" s="106" t="s">
        <v>130</v>
      </c>
      <c r="G213" s="7"/>
      <c r="H213" s="7"/>
      <c r="I213" s="7"/>
      <c r="J213" s="7"/>
      <c r="K213" s="7"/>
      <c r="L213" s="123"/>
      <c r="N213" s="6"/>
      <c r="O213" s="6"/>
      <c r="P213" s="6"/>
      <c r="Q213" s="141"/>
    </row>
    <row r="214" spans="1:17" ht="13.5" thickBot="1" x14ac:dyDescent="0.25">
      <c r="A214" s="110" t="s">
        <v>82</v>
      </c>
      <c r="B214" s="130" t="s">
        <v>157</v>
      </c>
      <c r="C214" s="115" t="str">
        <f xml:space="preserve"> CONCATENATE("za Díl ",C173)</f>
        <v>za Díl M4</v>
      </c>
      <c r="D214" s="112"/>
      <c r="E214" s="112"/>
      <c r="F214" s="111" t="s">
        <v>225</v>
      </c>
      <c r="G214" s="113"/>
      <c r="H214" s="113"/>
      <c r="I214" s="113"/>
      <c r="J214" s="114"/>
      <c r="K214" s="113"/>
      <c r="L214" s="131">
        <f>SUM(L174:L213)</f>
        <v>0</v>
      </c>
      <c r="N214" s="145"/>
      <c r="O214" s="146"/>
      <c r="P214" s="147"/>
      <c r="Q214" s="141"/>
    </row>
    <row r="215" spans="1:17" ht="13.5" thickBot="1" x14ac:dyDescent="0.25">
      <c r="A215" s="67" t="s">
        <v>247</v>
      </c>
      <c r="B215" s="116" t="s">
        <v>19</v>
      </c>
      <c r="C215" s="100" t="s">
        <v>247</v>
      </c>
      <c r="D215" s="101"/>
      <c r="E215" s="101"/>
      <c r="F215" s="100" t="s">
        <v>248</v>
      </c>
      <c r="G215" s="102"/>
      <c r="H215" s="102"/>
      <c r="I215" s="102"/>
      <c r="J215" s="103"/>
      <c r="K215" s="102"/>
      <c r="L215" s="117"/>
      <c r="N215" s="148"/>
      <c r="O215" s="149"/>
      <c r="P215" s="150"/>
      <c r="Q215" s="141"/>
    </row>
    <row r="216" spans="1:17" ht="11" thickBot="1" x14ac:dyDescent="0.25">
      <c r="A216" s="68" t="s">
        <v>6</v>
      </c>
      <c r="B216" s="118">
        <f>1+MAX($B$13:B215)</f>
        <v>49</v>
      </c>
      <c r="C216" s="55" t="s">
        <v>249</v>
      </c>
      <c r="D216" s="75"/>
      <c r="E216" s="55" t="s">
        <v>143</v>
      </c>
      <c r="F216" s="76" t="s">
        <v>250</v>
      </c>
      <c r="G216" s="55" t="s">
        <v>174</v>
      </c>
      <c r="H216" s="56">
        <v>120</v>
      </c>
      <c r="I216" s="79"/>
      <c r="J216" s="56" t="str">
        <f>IF(ISNUMBER(I216),ROUND(H216*I216,3),"")</f>
        <v/>
      </c>
      <c r="K216" s="58"/>
      <c r="L216" s="119">
        <f>ROUND(H216*K216,2)</f>
        <v>0</v>
      </c>
      <c r="N216" s="142"/>
      <c r="O216" s="143"/>
      <c r="P216" s="144"/>
      <c r="Q216" s="141"/>
    </row>
    <row r="217" spans="1:17" x14ac:dyDescent="0.2">
      <c r="A217" s="68" t="s">
        <v>5</v>
      </c>
      <c r="B217" s="120"/>
      <c r="C217" s="12"/>
      <c r="D217" s="12"/>
      <c r="E217" s="12"/>
      <c r="F217" s="77"/>
      <c r="G217" s="6"/>
      <c r="H217" s="6"/>
      <c r="I217" s="6"/>
      <c r="J217" s="6"/>
      <c r="K217" s="6"/>
      <c r="L217" s="121"/>
      <c r="N217" s="6"/>
      <c r="O217" s="6"/>
      <c r="P217" s="6"/>
      <c r="Q217" s="141"/>
    </row>
    <row r="218" spans="1:17" x14ac:dyDescent="0.2">
      <c r="A218" s="68" t="s">
        <v>7</v>
      </c>
      <c r="B218" s="120"/>
      <c r="C218" s="12"/>
      <c r="D218" s="12"/>
      <c r="E218" s="12"/>
      <c r="F218" s="105" t="s">
        <v>251</v>
      </c>
      <c r="G218" s="6"/>
      <c r="H218" s="6"/>
      <c r="I218" s="6"/>
      <c r="J218" s="6"/>
      <c r="K218" s="6"/>
      <c r="L218" s="121"/>
      <c r="N218" s="6"/>
      <c r="O218" s="6"/>
      <c r="P218" s="6"/>
      <c r="Q218" s="141"/>
    </row>
    <row r="219" spans="1:17" ht="10.5" thickBot="1" x14ac:dyDescent="0.25">
      <c r="A219" s="68" t="s">
        <v>8</v>
      </c>
      <c r="B219" s="122"/>
      <c r="C219" s="14"/>
      <c r="D219" s="14"/>
      <c r="E219" s="14"/>
      <c r="F219" s="106" t="s">
        <v>130</v>
      </c>
      <c r="G219" s="7"/>
      <c r="H219" s="7"/>
      <c r="I219" s="7"/>
      <c r="J219" s="7"/>
      <c r="K219" s="7"/>
      <c r="L219" s="123"/>
      <c r="N219" s="6"/>
      <c r="O219" s="6"/>
      <c r="P219" s="6"/>
      <c r="Q219" s="141"/>
    </row>
    <row r="220" spans="1:17" ht="11" thickBot="1" x14ac:dyDescent="0.25">
      <c r="A220" s="68" t="s">
        <v>6</v>
      </c>
      <c r="B220" s="118">
        <f>1+MAX($B$13:B219)</f>
        <v>50</v>
      </c>
      <c r="C220" s="55" t="s">
        <v>252</v>
      </c>
      <c r="D220" s="75"/>
      <c r="E220" s="55" t="s">
        <v>143</v>
      </c>
      <c r="F220" s="76" t="s">
        <v>253</v>
      </c>
      <c r="G220" s="55" t="s">
        <v>145</v>
      </c>
      <c r="H220" s="56">
        <v>24</v>
      </c>
      <c r="I220" s="79"/>
      <c r="J220" s="56" t="str">
        <f>IF(ISNUMBER(I220),ROUND(H220*I220,3),"")</f>
        <v/>
      </c>
      <c r="K220" s="58"/>
      <c r="L220" s="119">
        <f>ROUND(H220*K220,2)</f>
        <v>0</v>
      </c>
      <c r="N220" s="142"/>
      <c r="O220" s="143"/>
      <c r="P220" s="144"/>
      <c r="Q220" s="141"/>
    </row>
    <row r="221" spans="1:17" x14ac:dyDescent="0.2">
      <c r="A221" s="68" t="s">
        <v>5</v>
      </c>
      <c r="B221" s="120"/>
      <c r="C221" s="12"/>
      <c r="D221" s="12"/>
      <c r="E221" s="12"/>
      <c r="F221" s="77"/>
      <c r="G221" s="6"/>
      <c r="H221" s="6"/>
      <c r="I221" s="6"/>
      <c r="J221" s="6"/>
      <c r="K221" s="6"/>
      <c r="L221" s="121"/>
      <c r="N221" s="6"/>
      <c r="O221" s="6"/>
      <c r="P221" s="6"/>
      <c r="Q221" s="141"/>
    </row>
    <row r="222" spans="1:17" x14ac:dyDescent="0.2">
      <c r="A222" s="68" t="s">
        <v>7</v>
      </c>
      <c r="B222" s="120"/>
      <c r="C222" s="12"/>
      <c r="D222" s="12"/>
      <c r="E222" s="12"/>
      <c r="F222" s="105" t="s">
        <v>251</v>
      </c>
      <c r="G222" s="6"/>
      <c r="H222" s="6"/>
      <c r="I222" s="6"/>
      <c r="J222" s="6"/>
      <c r="K222" s="6"/>
      <c r="L222" s="121"/>
      <c r="N222" s="6"/>
      <c r="O222" s="6"/>
      <c r="P222" s="6"/>
      <c r="Q222" s="141"/>
    </row>
    <row r="223" spans="1:17" ht="10.5" thickBot="1" x14ac:dyDescent="0.25">
      <c r="A223" s="68" t="s">
        <v>8</v>
      </c>
      <c r="B223" s="122"/>
      <c r="C223" s="14"/>
      <c r="D223" s="14"/>
      <c r="E223" s="14"/>
      <c r="F223" s="106" t="s">
        <v>130</v>
      </c>
      <c r="G223" s="7"/>
      <c r="H223" s="7"/>
      <c r="I223" s="7"/>
      <c r="J223" s="7"/>
      <c r="K223" s="7"/>
      <c r="L223" s="123"/>
      <c r="N223" s="6"/>
      <c r="O223" s="6"/>
      <c r="P223" s="6"/>
      <c r="Q223" s="141"/>
    </row>
    <row r="224" spans="1:17" ht="11" thickBot="1" x14ac:dyDescent="0.25">
      <c r="A224" s="68" t="s">
        <v>6</v>
      </c>
      <c r="B224" s="118">
        <f>1+MAX($B$13:B223)</f>
        <v>51</v>
      </c>
      <c r="C224" s="55" t="s">
        <v>254</v>
      </c>
      <c r="D224" s="75"/>
      <c r="E224" s="55" t="s">
        <v>143</v>
      </c>
      <c r="F224" s="76" t="s">
        <v>255</v>
      </c>
      <c r="G224" s="55" t="s">
        <v>145</v>
      </c>
      <c r="H224" s="56">
        <v>6</v>
      </c>
      <c r="I224" s="79"/>
      <c r="J224" s="56" t="str">
        <f>IF(ISNUMBER(I224),ROUND(H224*I224,3),"")</f>
        <v/>
      </c>
      <c r="K224" s="58"/>
      <c r="L224" s="119">
        <f>ROUND(H224*K224,2)</f>
        <v>0</v>
      </c>
      <c r="N224" s="142"/>
      <c r="O224" s="143"/>
      <c r="P224" s="144"/>
      <c r="Q224" s="141"/>
    </row>
    <row r="225" spans="1:17" x14ac:dyDescent="0.2">
      <c r="A225" s="68" t="s">
        <v>5</v>
      </c>
      <c r="B225" s="120"/>
      <c r="C225" s="12"/>
      <c r="D225" s="12"/>
      <c r="E225" s="12"/>
      <c r="F225" s="77"/>
      <c r="G225" s="6"/>
      <c r="H225" s="6"/>
      <c r="I225" s="6"/>
      <c r="J225" s="6"/>
      <c r="K225" s="6"/>
      <c r="L225" s="121"/>
      <c r="N225" s="6"/>
      <c r="O225" s="6"/>
      <c r="P225" s="6"/>
      <c r="Q225" s="141"/>
    </row>
    <row r="226" spans="1:17" x14ac:dyDescent="0.2">
      <c r="A226" s="68" t="s">
        <v>7</v>
      </c>
      <c r="B226" s="120"/>
      <c r="C226" s="12"/>
      <c r="D226" s="12"/>
      <c r="E226" s="12"/>
      <c r="F226" s="105" t="s">
        <v>251</v>
      </c>
      <c r="G226" s="6"/>
      <c r="H226" s="6"/>
      <c r="I226" s="6"/>
      <c r="J226" s="6"/>
      <c r="K226" s="6"/>
      <c r="L226" s="121"/>
      <c r="N226" s="6"/>
      <c r="O226" s="6"/>
      <c r="P226" s="6"/>
      <c r="Q226" s="141"/>
    </row>
    <row r="227" spans="1:17" ht="10.5" thickBot="1" x14ac:dyDescent="0.25">
      <c r="A227" s="68" t="s">
        <v>8</v>
      </c>
      <c r="B227" s="122"/>
      <c r="C227" s="14"/>
      <c r="D227" s="14"/>
      <c r="E227" s="14"/>
      <c r="F227" s="106" t="s">
        <v>130</v>
      </c>
      <c r="G227" s="7"/>
      <c r="H227" s="7"/>
      <c r="I227" s="7"/>
      <c r="J227" s="7"/>
      <c r="K227" s="7"/>
      <c r="L227" s="123"/>
      <c r="N227" s="6"/>
      <c r="O227" s="6"/>
      <c r="P227" s="6"/>
      <c r="Q227" s="141"/>
    </row>
    <row r="228" spans="1:17" ht="11" thickBot="1" x14ac:dyDescent="0.25">
      <c r="A228" s="68" t="s">
        <v>6</v>
      </c>
      <c r="B228" s="118">
        <f>1+MAX($B$13:B227)</f>
        <v>52</v>
      </c>
      <c r="C228" s="55" t="s">
        <v>256</v>
      </c>
      <c r="D228" s="75"/>
      <c r="E228" s="55" t="s">
        <v>143</v>
      </c>
      <c r="F228" s="76" t="s">
        <v>257</v>
      </c>
      <c r="G228" s="55" t="s">
        <v>145</v>
      </c>
      <c r="H228" s="56">
        <v>12</v>
      </c>
      <c r="I228" s="79"/>
      <c r="J228" s="56" t="str">
        <f>IF(ISNUMBER(I228),ROUND(H228*I228,3),"")</f>
        <v/>
      </c>
      <c r="K228" s="58"/>
      <c r="L228" s="119">
        <f>ROUND(H228*K228,2)</f>
        <v>0</v>
      </c>
      <c r="N228" s="142"/>
      <c r="O228" s="143"/>
      <c r="P228" s="144"/>
      <c r="Q228" s="141"/>
    </row>
    <row r="229" spans="1:17" x14ac:dyDescent="0.2">
      <c r="A229" s="68" t="s">
        <v>5</v>
      </c>
      <c r="B229" s="120"/>
      <c r="C229" s="12"/>
      <c r="D229" s="12"/>
      <c r="E229" s="12"/>
      <c r="F229" s="77"/>
      <c r="G229" s="6"/>
      <c r="H229" s="6"/>
      <c r="I229" s="6"/>
      <c r="J229" s="6"/>
      <c r="K229" s="6"/>
      <c r="L229" s="121"/>
      <c r="N229" s="6"/>
      <c r="O229" s="6"/>
      <c r="P229" s="6"/>
      <c r="Q229" s="141"/>
    </row>
    <row r="230" spans="1:17" x14ac:dyDescent="0.2">
      <c r="A230" s="68" t="s">
        <v>7</v>
      </c>
      <c r="B230" s="120"/>
      <c r="C230" s="12"/>
      <c r="D230" s="12"/>
      <c r="E230" s="12"/>
      <c r="F230" s="105" t="s">
        <v>251</v>
      </c>
      <c r="G230" s="6"/>
      <c r="H230" s="6"/>
      <c r="I230" s="6"/>
      <c r="J230" s="6"/>
      <c r="K230" s="6"/>
      <c r="L230" s="121"/>
      <c r="N230" s="6"/>
      <c r="O230" s="6"/>
      <c r="P230" s="6"/>
      <c r="Q230" s="141"/>
    </row>
    <row r="231" spans="1:17" ht="10.5" thickBot="1" x14ac:dyDescent="0.25">
      <c r="A231" s="68" t="s">
        <v>8</v>
      </c>
      <c r="B231" s="122"/>
      <c r="C231" s="14"/>
      <c r="D231" s="14"/>
      <c r="E231" s="14"/>
      <c r="F231" s="106" t="s">
        <v>130</v>
      </c>
      <c r="G231" s="7"/>
      <c r="H231" s="7"/>
      <c r="I231" s="7"/>
      <c r="J231" s="7"/>
      <c r="K231" s="7"/>
      <c r="L231" s="123"/>
      <c r="N231" s="6"/>
      <c r="O231" s="6"/>
      <c r="P231" s="6"/>
      <c r="Q231" s="141"/>
    </row>
    <row r="232" spans="1:17" ht="11" thickBot="1" x14ac:dyDescent="0.25">
      <c r="A232" s="68" t="s">
        <v>6</v>
      </c>
      <c r="B232" s="118">
        <f>1+MAX($B$13:B231)</f>
        <v>53</v>
      </c>
      <c r="C232" s="55" t="s">
        <v>258</v>
      </c>
      <c r="D232" s="75"/>
      <c r="E232" s="55" t="s">
        <v>143</v>
      </c>
      <c r="F232" s="76" t="s">
        <v>259</v>
      </c>
      <c r="G232" s="55" t="s">
        <v>145</v>
      </c>
      <c r="H232" s="56">
        <v>40</v>
      </c>
      <c r="I232" s="79"/>
      <c r="J232" s="56" t="str">
        <f>IF(ISNUMBER(I232),ROUND(H232*I232,3),"")</f>
        <v/>
      </c>
      <c r="K232" s="58"/>
      <c r="L232" s="119">
        <f>ROUND(H232*K232,2)</f>
        <v>0</v>
      </c>
      <c r="N232" s="142"/>
      <c r="O232" s="143"/>
      <c r="P232" s="144"/>
      <c r="Q232" s="141"/>
    </row>
    <row r="233" spans="1:17" x14ac:dyDescent="0.2">
      <c r="A233" s="68" t="s">
        <v>5</v>
      </c>
      <c r="B233" s="120"/>
      <c r="C233" s="12"/>
      <c r="D233" s="12"/>
      <c r="E233" s="12"/>
      <c r="F233" s="77"/>
      <c r="G233" s="6"/>
      <c r="H233" s="6"/>
      <c r="I233" s="6"/>
      <c r="J233" s="6"/>
      <c r="K233" s="6"/>
      <c r="L233" s="121"/>
      <c r="N233" s="6"/>
      <c r="O233" s="6"/>
      <c r="P233" s="6"/>
      <c r="Q233" s="141"/>
    </row>
    <row r="234" spans="1:17" x14ac:dyDescent="0.2">
      <c r="A234" s="68" t="s">
        <v>7</v>
      </c>
      <c r="B234" s="120"/>
      <c r="C234" s="12"/>
      <c r="D234" s="12"/>
      <c r="E234" s="12"/>
      <c r="F234" s="105" t="s">
        <v>251</v>
      </c>
      <c r="G234" s="6"/>
      <c r="H234" s="6"/>
      <c r="I234" s="6"/>
      <c r="J234" s="6"/>
      <c r="K234" s="6"/>
      <c r="L234" s="121"/>
      <c r="N234" s="6"/>
      <c r="O234" s="6"/>
      <c r="P234" s="6"/>
      <c r="Q234" s="141"/>
    </row>
    <row r="235" spans="1:17" ht="10.5" thickBot="1" x14ac:dyDescent="0.25">
      <c r="A235" s="68" t="s">
        <v>8</v>
      </c>
      <c r="B235" s="122"/>
      <c r="C235" s="14"/>
      <c r="D235" s="14"/>
      <c r="E235" s="14"/>
      <c r="F235" s="106" t="s">
        <v>130</v>
      </c>
      <c r="G235" s="7"/>
      <c r="H235" s="7"/>
      <c r="I235" s="7"/>
      <c r="J235" s="7"/>
      <c r="K235" s="7"/>
      <c r="L235" s="123"/>
      <c r="N235" s="6"/>
      <c r="O235" s="6"/>
      <c r="P235" s="6"/>
      <c r="Q235" s="141"/>
    </row>
    <row r="236" spans="1:17" ht="13.5" thickBot="1" x14ac:dyDescent="0.25">
      <c r="A236" s="110" t="s">
        <v>82</v>
      </c>
      <c r="B236" s="130" t="s">
        <v>157</v>
      </c>
      <c r="C236" s="115" t="str">
        <f xml:space="preserve"> CONCATENATE("za Díl ",C215)</f>
        <v>za Díl M5</v>
      </c>
      <c r="D236" s="112"/>
      <c r="E236" s="112"/>
      <c r="F236" s="111" t="s">
        <v>248</v>
      </c>
      <c r="G236" s="113"/>
      <c r="H236" s="113"/>
      <c r="I236" s="113"/>
      <c r="J236" s="114"/>
      <c r="K236" s="113"/>
      <c r="L236" s="131">
        <f>SUM(L216:L235)</f>
        <v>0</v>
      </c>
      <c r="N236" s="145"/>
      <c r="O236" s="146"/>
      <c r="P236" s="147"/>
      <c r="Q236" s="141"/>
    </row>
    <row r="237" spans="1:17" ht="13.5" thickBot="1" x14ac:dyDescent="0.25">
      <c r="A237" s="67" t="s">
        <v>29</v>
      </c>
      <c r="B237" s="116" t="s">
        <v>19</v>
      </c>
      <c r="C237" s="100" t="s">
        <v>260</v>
      </c>
      <c r="D237" s="101"/>
      <c r="E237" s="101"/>
      <c r="F237" s="100" t="s">
        <v>261</v>
      </c>
      <c r="G237" s="102"/>
      <c r="H237" s="102"/>
      <c r="I237" s="102"/>
      <c r="J237" s="103"/>
      <c r="K237" s="102"/>
      <c r="L237" s="117"/>
      <c r="N237" s="148"/>
      <c r="O237" s="149"/>
      <c r="P237" s="150"/>
      <c r="Q237" s="141"/>
    </row>
    <row r="238" spans="1:17" ht="11" thickBot="1" x14ac:dyDescent="0.25">
      <c r="A238" s="68" t="s">
        <v>6</v>
      </c>
      <c r="B238" s="118">
        <f>1+MAX($B$13:B237)</f>
        <v>54</v>
      </c>
      <c r="C238" s="55" t="s">
        <v>262</v>
      </c>
      <c r="D238" s="75"/>
      <c r="E238" s="55" t="s">
        <v>143</v>
      </c>
      <c r="F238" s="76" t="s">
        <v>263</v>
      </c>
      <c r="G238" s="55" t="s">
        <v>180</v>
      </c>
      <c r="H238" s="56">
        <v>10</v>
      </c>
      <c r="I238" s="79"/>
      <c r="J238" s="56" t="str">
        <f>IF(ISNUMBER(I238),ROUND(H238*I238,3),"")</f>
        <v/>
      </c>
      <c r="K238" s="58"/>
      <c r="L238" s="119">
        <f>ROUND(H238*K238,2)</f>
        <v>0</v>
      </c>
      <c r="N238" s="142"/>
      <c r="O238" s="143"/>
      <c r="P238" s="144"/>
      <c r="Q238" s="141"/>
    </row>
    <row r="239" spans="1:17" x14ac:dyDescent="0.2">
      <c r="A239" s="68" t="s">
        <v>5</v>
      </c>
      <c r="B239" s="120"/>
      <c r="C239" s="12"/>
      <c r="D239" s="12"/>
      <c r="E239" s="12"/>
      <c r="F239" s="77"/>
      <c r="G239" s="6"/>
      <c r="H239" s="6"/>
      <c r="I239" s="6"/>
      <c r="J239" s="6"/>
      <c r="K239" s="6"/>
      <c r="L239" s="121"/>
      <c r="N239" s="6"/>
      <c r="O239" s="6"/>
      <c r="P239" s="6"/>
      <c r="Q239" s="141"/>
    </row>
    <row r="240" spans="1:17" x14ac:dyDescent="0.2">
      <c r="A240" s="68" t="s">
        <v>7</v>
      </c>
      <c r="B240" s="120"/>
      <c r="C240" s="12"/>
      <c r="D240" s="12"/>
      <c r="E240" s="12"/>
      <c r="F240" s="105" t="s">
        <v>266</v>
      </c>
      <c r="G240" s="6"/>
      <c r="H240" s="6"/>
      <c r="I240" s="6"/>
      <c r="J240" s="6"/>
      <c r="K240" s="6"/>
      <c r="L240" s="121"/>
      <c r="N240" s="6"/>
      <c r="O240" s="6"/>
      <c r="P240" s="6"/>
      <c r="Q240" s="141"/>
    </row>
    <row r="241" spans="1:17" ht="10.5" thickBot="1" x14ac:dyDescent="0.25">
      <c r="A241" s="68" t="s">
        <v>8</v>
      </c>
      <c r="B241" s="122"/>
      <c r="C241" s="14"/>
      <c r="D241" s="14"/>
      <c r="E241" s="14"/>
      <c r="F241" s="106" t="s">
        <v>130</v>
      </c>
      <c r="G241" s="7"/>
      <c r="H241" s="7"/>
      <c r="I241" s="7"/>
      <c r="J241" s="7"/>
      <c r="K241" s="7"/>
      <c r="L241" s="123"/>
      <c r="N241" s="6"/>
      <c r="O241" s="6"/>
      <c r="P241" s="6"/>
      <c r="Q241" s="141"/>
    </row>
    <row r="242" spans="1:17" ht="11" thickBot="1" x14ac:dyDescent="0.25">
      <c r="A242" s="68" t="s">
        <v>6</v>
      </c>
      <c r="B242" s="118">
        <f>1+MAX($B$13:B241)</f>
        <v>55</v>
      </c>
      <c r="C242" s="55" t="s">
        <v>264</v>
      </c>
      <c r="D242" s="75"/>
      <c r="E242" s="55" t="s">
        <v>143</v>
      </c>
      <c r="F242" s="76" t="s">
        <v>265</v>
      </c>
      <c r="G242" s="55" t="s">
        <v>145</v>
      </c>
      <c r="H242" s="56">
        <v>60</v>
      </c>
      <c r="I242" s="79"/>
      <c r="J242" s="56" t="str">
        <f>IF(ISNUMBER(I242),ROUND(H242*I242,3),"")</f>
        <v/>
      </c>
      <c r="K242" s="58"/>
      <c r="L242" s="119">
        <f>ROUND(H242*K242,2)</f>
        <v>0</v>
      </c>
      <c r="N242" s="142"/>
      <c r="O242" s="143"/>
      <c r="P242" s="144"/>
      <c r="Q242" s="141"/>
    </row>
    <row r="243" spans="1:17" x14ac:dyDescent="0.2">
      <c r="A243" s="68" t="s">
        <v>5</v>
      </c>
      <c r="B243" s="120"/>
      <c r="C243" s="12"/>
      <c r="D243" s="12"/>
      <c r="E243" s="12"/>
      <c r="F243" s="77"/>
      <c r="G243" s="6"/>
      <c r="H243" s="6"/>
      <c r="I243" s="6"/>
      <c r="J243" s="6"/>
      <c r="K243" s="6"/>
      <c r="L243" s="121"/>
      <c r="N243" s="6"/>
      <c r="O243" s="6"/>
      <c r="P243" s="6"/>
      <c r="Q243" s="141"/>
    </row>
    <row r="244" spans="1:17" x14ac:dyDescent="0.2">
      <c r="A244" s="68" t="s">
        <v>7</v>
      </c>
      <c r="B244" s="120"/>
      <c r="C244" s="12"/>
      <c r="D244" s="12"/>
      <c r="E244" s="12"/>
      <c r="F244" s="105" t="s">
        <v>266</v>
      </c>
      <c r="G244" s="6"/>
      <c r="H244" s="6"/>
      <c r="I244" s="6"/>
      <c r="J244" s="6"/>
      <c r="K244" s="6"/>
      <c r="L244" s="121"/>
      <c r="N244" s="6"/>
      <c r="O244" s="6"/>
      <c r="P244" s="6"/>
      <c r="Q244" s="141"/>
    </row>
    <row r="245" spans="1:17" ht="10.5" thickBot="1" x14ac:dyDescent="0.25">
      <c r="A245" s="68" t="s">
        <v>8</v>
      </c>
      <c r="B245" s="122"/>
      <c r="C245" s="14"/>
      <c r="D245" s="14"/>
      <c r="E245" s="14"/>
      <c r="F245" s="106" t="s">
        <v>130</v>
      </c>
      <c r="G245" s="7"/>
      <c r="H245" s="7"/>
      <c r="I245" s="7"/>
      <c r="J245" s="7"/>
      <c r="K245" s="7"/>
      <c r="L245" s="123"/>
      <c r="N245" s="6"/>
      <c r="O245" s="6"/>
      <c r="P245" s="6"/>
      <c r="Q245" s="141"/>
    </row>
    <row r="246" spans="1:17" ht="13.5" thickBot="1" x14ac:dyDescent="0.25">
      <c r="A246" s="110" t="s">
        <v>82</v>
      </c>
      <c r="B246" s="130" t="s">
        <v>157</v>
      </c>
      <c r="C246" s="115" t="str">
        <f xml:space="preserve"> CONCATENATE("za Díl ",C237)</f>
        <v>za Díl M6</v>
      </c>
      <c r="D246" s="112"/>
      <c r="E246" s="112"/>
      <c r="F246" s="111" t="s">
        <v>261</v>
      </c>
      <c r="G246" s="113"/>
      <c r="H246" s="113"/>
      <c r="I246" s="113"/>
      <c r="J246" s="114"/>
      <c r="K246" s="113"/>
      <c r="L246" s="131">
        <f>SUM(L238:L245)</f>
        <v>0</v>
      </c>
      <c r="N246" s="145"/>
      <c r="O246" s="146"/>
      <c r="P246" s="147"/>
      <c r="Q246" s="141"/>
    </row>
    <row r="247" spans="1:17" ht="13.5" thickBot="1" x14ac:dyDescent="0.25">
      <c r="A247" s="67" t="s">
        <v>29</v>
      </c>
      <c r="B247" s="116" t="s">
        <v>19</v>
      </c>
      <c r="C247" s="100" t="s">
        <v>267</v>
      </c>
      <c r="D247" s="101"/>
      <c r="E247" s="101"/>
      <c r="F247" s="100" t="s">
        <v>268</v>
      </c>
      <c r="G247" s="102"/>
      <c r="H247" s="102"/>
      <c r="I247" s="102"/>
      <c r="J247" s="103"/>
      <c r="K247" s="102"/>
      <c r="L247" s="117"/>
      <c r="N247" s="148"/>
      <c r="O247" s="149"/>
      <c r="P247" s="150"/>
      <c r="Q247" s="141"/>
    </row>
    <row r="248" spans="1:17" ht="11" thickBot="1" x14ac:dyDescent="0.25">
      <c r="A248" s="68" t="s">
        <v>6</v>
      </c>
      <c r="B248" s="118">
        <f>1+MAX($B$13:B247)</f>
        <v>56</v>
      </c>
      <c r="C248" s="55" t="s">
        <v>445</v>
      </c>
      <c r="D248" s="75"/>
      <c r="E248" s="55" t="s">
        <v>162</v>
      </c>
      <c r="F248" s="76" t="s">
        <v>269</v>
      </c>
      <c r="G248" s="55" t="s">
        <v>270</v>
      </c>
      <c r="H248" s="56">
        <v>0.13500000000000001</v>
      </c>
      <c r="I248" s="79"/>
      <c r="J248" s="56" t="str">
        <f>IF(ISNUMBER(I248),ROUND(H248*I248,3),"")</f>
        <v/>
      </c>
      <c r="K248" s="58"/>
      <c r="L248" s="119">
        <f>ROUND(H248*K248,2)</f>
        <v>0</v>
      </c>
      <c r="N248" s="142"/>
      <c r="O248" s="143"/>
      <c r="P248" s="144"/>
      <c r="Q248" s="141"/>
    </row>
    <row r="249" spans="1:17" x14ac:dyDescent="0.2">
      <c r="A249" s="68" t="s">
        <v>5</v>
      </c>
      <c r="B249" s="120"/>
      <c r="C249" s="12"/>
      <c r="D249" s="12"/>
      <c r="E249" s="12"/>
      <c r="F249" s="77"/>
      <c r="G249" s="6"/>
      <c r="H249" s="6"/>
      <c r="I249" s="6"/>
      <c r="J249" s="6"/>
      <c r="K249" s="6"/>
      <c r="L249" s="121"/>
      <c r="N249" s="6"/>
      <c r="O249" s="6"/>
      <c r="P249" s="6"/>
      <c r="Q249" s="141"/>
    </row>
    <row r="250" spans="1:17" x14ac:dyDescent="0.2">
      <c r="A250" s="68" t="s">
        <v>7</v>
      </c>
      <c r="B250" s="120"/>
      <c r="C250" s="12"/>
      <c r="D250" s="12"/>
      <c r="E250" s="12"/>
      <c r="F250" s="105" t="s">
        <v>469</v>
      </c>
      <c r="G250" s="6"/>
      <c r="H250" s="6"/>
      <c r="I250" s="6"/>
      <c r="J250" s="6"/>
      <c r="K250" s="6"/>
      <c r="L250" s="121"/>
      <c r="N250" s="6"/>
      <c r="O250" s="6"/>
      <c r="P250" s="6"/>
      <c r="Q250" s="141"/>
    </row>
    <row r="251" spans="1:17" ht="30.5" thickBot="1" x14ac:dyDescent="0.25">
      <c r="A251" s="68" t="s">
        <v>8</v>
      </c>
      <c r="B251" s="122"/>
      <c r="C251" s="14"/>
      <c r="D251" s="14"/>
      <c r="E251" s="14"/>
      <c r="F251" s="106" t="s">
        <v>271</v>
      </c>
      <c r="G251" s="7"/>
      <c r="H251" s="7"/>
      <c r="I251" s="7"/>
      <c r="J251" s="7"/>
      <c r="K251" s="7"/>
      <c r="L251" s="123"/>
      <c r="N251" s="6"/>
      <c r="O251" s="6"/>
      <c r="P251" s="6"/>
      <c r="Q251" s="141"/>
    </row>
    <row r="252" spans="1:17" ht="11" thickBot="1" x14ac:dyDescent="0.25">
      <c r="A252" s="68" t="s">
        <v>6</v>
      </c>
      <c r="B252" s="118">
        <f>1+MAX($B$13:B251)</f>
        <v>57</v>
      </c>
      <c r="C252" s="55" t="s">
        <v>446</v>
      </c>
      <c r="D252" s="75"/>
      <c r="E252" s="55" t="s">
        <v>162</v>
      </c>
      <c r="F252" s="76" t="s">
        <v>272</v>
      </c>
      <c r="G252" s="55" t="s">
        <v>119</v>
      </c>
      <c r="H252" s="56">
        <v>135</v>
      </c>
      <c r="I252" s="79"/>
      <c r="J252" s="56" t="str">
        <f>IF(ISNUMBER(I252),ROUND(H252*I252,3),"")</f>
        <v/>
      </c>
      <c r="K252" s="58"/>
      <c r="L252" s="119">
        <f>ROUND(H252*K252,2)</f>
        <v>0</v>
      </c>
      <c r="N252" s="142"/>
      <c r="O252" s="143"/>
      <c r="P252" s="144"/>
      <c r="Q252" s="141"/>
    </row>
    <row r="253" spans="1:17" x14ac:dyDescent="0.2">
      <c r="A253" s="68" t="s">
        <v>5</v>
      </c>
      <c r="B253" s="120"/>
      <c r="C253" s="12"/>
      <c r="D253" s="12"/>
      <c r="E253" s="12"/>
      <c r="F253" s="77"/>
      <c r="G253" s="6"/>
      <c r="H253" s="6"/>
      <c r="I253" s="6"/>
      <c r="J253" s="6"/>
      <c r="K253" s="6"/>
      <c r="L253" s="121"/>
      <c r="N253" s="6"/>
      <c r="O253" s="6"/>
      <c r="P253" s="6"/>
      <c r="Q253" s="141"/>
    </row>
    <row r="254" spans="1:17" x14ac:dyDescent="0.2">
      <c r="A254" s="68" t="s">
        <v>7</v>
      </c>
      <c r="B254" s="120"/>
      <c r="C254" s="12"/>
      <c r="D254" s="12"/>
      <c r="E254" s="12"/>
      <c r="F254" s="105" t="s">
        <v>470</v>
      </c>
      <c r="G254" s="6"/>
      <c r="H254" s="6"/>
      <c r="I254" s="6"/>
      <c r="J254" s="6"/>
      <c r="K254" s="6"/>
      <c r="L254" s="121"/>
      <c r="N254" s="6"/>
      <c r="O254" s="6"/>
      <c r="P254" s="6"/>
      <c r="Q254" s="141"/>
    </row>
    <row r="255" spans="1:17" ht="70.5" thickBot="1" x14ac:dyDescent="0.25">
      <c r="A255" s="68" t="s">
        <v>8</v>
      </c>
      <c r="B255" s="122"/>
      <c r="C255" s="14"/>
      <c r="D255" s="14"/>
      <c r="E255" s="14"/>
      <c r="F255" s="106" t="s">
        <v>273</v>
      </c>
      <c r="G255" s="7"/>
      <c r="H255" s="7"/>
      <c r="I255" s="7"/>
      <c r="J255" s="7"/>
      <c r="K255" s="7"/>
      <c r="L255" s="123"/>
      <c r="N255" s="6"/>
      <c r="O255" s="6"/>
      <c r="P255" s="6"/>
      <c r="Q255" s="141"/>
    </row>
    <row r="256" spans="1:17" ht="11" thickBot="1" x14ac:dyDescent="0.25">
      <c r="A256" s="68" t="s">
        <v>6</v>
      </c>
      <c r="B256" s="118">
        <f>1+MAX($B$13:B255)</f>
        <v>58</v>
      </c>
      <c r="C256" s="55" t="s">
        <v>447</v>
      </c>
      <c r="D256" s="75"/>
      <c r="E256" s="55" t="s">
        <v>162</v>
      </c>
      <c r="F256" s="76" t="s">
        <v>276</v>
      </c>
      <c r="G256" s="55" t="s">
        <v>119</v>
      </c>
      <c r="H256" s="56">
        <v>96</v>
      </c>
      <c r="I256" s="79"/>
      <c r="J256" s="56" t="str">
        <f>IF(ISNUMBER(I256),ROUND(H256*I256,3),"")</f>
        <v/>
      </c>
      <c r="K256" s="58"/>
      <c r="L256" s="119">
        <f>ROUND(H256*K256,2)</f>
        <v>0</v>
      </c>
      <c r="N256" s="142"/>
      <c r="O256" s="143"/>
      <c r="P256" s="144"/>
      <c r="Q256" s="141"/>
    </row>
    <row r="257" spans="1:17" x14ac:dyDescent="0.2">
      <c r="A257" s="68" t="s">
        <v>5</v>
      </c>
      <c r="B257" s="120"/>
      <c r="C257" s="12"/>
      <c r="D257" s="12"/>
      <c r="E257" s="12"/>
      <c r="F257" s="77"/>
      <c r="G257" s="6"/>
      <c r="H257" s="6"/>
      <c r="I257" s="6"/>
      <c r="J257" s="6"/>
      <c r="K257" s="6"/>
      <c r="L257" s="121"/>
      <c r="N257" s="6"/>
      <c r="O257" s="6"/>
      <c r="P257" s="6"/>
      <c r="Q257" s="141"/>
    </row>
    <row r="258" spans="1:17" ht="50" x14ac:dyDescent="0.2">
      <c r="A258" s="68" t="s">
        <v>7</v>
      </c>
      <c r="B258" s="120"/>
      <c r="C258" s="12"/>
      <c r="D258" s="12"/>
      <c r="E258" s="12"/>
      <c r="F258" s="105" t="s">
        <v>471</v>
      </c>
      <c r="G258" s="6"/>
      <c r="H258" s="6"/>
      <c r="I258" s="6"/>
      <c r="J258" s="6"/>
      <c r="K258" s="6"/>
      <c r="L258" s="121"/>
      <c r="N258" s="6"/>
      <c r="O258" s="6"/>
      <c r="P258" s="6"/>
      <c r="Q258" s="141"/>
    </row>
    <row r="259" spans="1:17" ht="30.5" thickBot="1" x14ac:dyDescent="0.25">
      <c r="A259" s="68" t="s">
        <v>8</v>
      </c>
      <c r="B259" s="122"/>
      <c r="C259" s="14"/>
      <c r="D259" s="14"/>
      <c r="E259" s="14"/>
      <c r="F259" s="106" t="s">
        <v>277</v>
      </c>
      <c r="G259" s="7"/>
      <c r="H259" s="7"/>
      <c r="I259" s="7"/>
      <c r="J259" s="7"/>
      <c r="K259" s="7"/>
      <c r="L259" s="123"/>
      <c r="N259" s="6"/>
      <c r="O259" s="6"/>
      <c r="P259" s="6"/>
      <c r="Q259" s="141"/>
    </row>
    <row r="260" spans="1:17" ht="11" thickBot="1" x14ac:dyDescent="0.25">
      <c r="A260" s="68" t="s">
        <v>6</v>
      </c>
      <c r="B260" s="118">
        <f>1+MAX($B$13:B259)</f>
        <v>59</v>
      </c>
      <c r="C260" s="55" t="s">
        <v>448</v>
      </c>
      <c r="D260" s="75"/>
      <c r="E260" s="55" t="s">
        <v>162</v>
      </c>
      <c r="F260" s="76" t="s">
        <v>279</v>
      </c>
      <c r="G260" s="55" t="s">
        <v>119</v>
      </c>
      <c r="H260" s="56">
        <v>145</v>
      </c>
      <c r="I260" s="79"/>
      <c r="J260" s="56" t="str">
        <f>IF(ISNUMBER(I260),ROUND(H260*I260,3),"")</f>
        <v/>
      </c>
      <c r="K260" s="58"/>
      <c r="L260" s="119">
        <f>ROUND(H260*K260,2)</f>
        <v>0</v>
      </c>
      <c r="N260" s="142"/>
      <c r="O260" s="143"/>
      <c r="P260" s="144"/>
      <c r="Q260" s="141"/>
    </row>
    <row r="261" spans="1:17" x14ac:dyDescent="0.2">
      <c r="A261" s="68" t="s">
        <v>5</v>
      </c>
      <c r="B261" s="120"/>
      <c r="C261" s="12"/>
      <c r="D261" s="12"/>
      <c r="E261" s="12"/>
      <c r="F261" s="77"/>
      <c r="G261" s="6"/>
      <c r="H261" s="6"/>
      <c r="I261" s="6"/>
      <c r="J261" s="6"/>
      <c r="K261" s="6"/>
      <c r="L261" s="121"/>
      <c r="N261" s="6"/>
      <c r="O261" s="6"/>
      <c r="P261" s="6"/>
      <c r="Q261" s="141"/>
    </row>
    <row r="262" spans="1:17" ht="55.5" customHeight="1" x14ac:dyDescent="0.2">
      <c r="A262" s="68" t="s">
        <v>7</v>
      </c>
      <c r="B262" s="120"/>
      <c r="C262" s="12"/>
      <c r="D262" s="12"/>
      <c r="E262" s="12"/>
      <c r="F262" s="105" t="s">
        <v>472</v>
      </c>
      <c r="G262" s="6"/>
      <c r="H262" s="6"/>
      <c r="I262" s="6"/>
      <c r="J262" s="6"/>
      <c r="K262" s="6"/>
      <c r="L262" s="121"/>
      <c r="N262" s="6"/>
      <c r="O262" s="6"/>
      <c r="P262" s="6"/>
      <c r="Q262" s="141"/>
    </row>
    <row r="263" spans="1:17" ht="20.5" thickBot="1" x14ac:dyDescent="0.25">
      <c r="A263" s="68" t="s">
        <v>8</v>
      </c>
      <c r="B263" s="122"/>
      <c r="C263" s="14"/>
      <c r="D263" s="14"/>
      <c r="E263" s="14"/>
      <c r="F263" s="106" t="s">
        <v>278</v>
      </c>
      <c r="G263" s="7"/>
      <c r="H263" s="7"/>
      <c r="I263" s="7"/>
      <c r="J263" s="7"/>
      <c r="K263" s="7"/>
      <c r="L263" s="123"/>
      <c r="N263" s="6"/>
      <c r="O263" s="6"/>
      <c r="P263" s="6"/>
      <c r="Q263" s="141"/>
    </row>
    <row r="264" spans="1:17" ht="11" thickBot="1" x14ac:dyDescent="0.25">
      <c r="A264" s="68" t="s">
        <v>6</v>
      </c>
      <c r="B264" s="118">
        <f>1+MAX($B$13:B263)</f>
        <v>60</v>
      </c>
      <c r="C264" s="55" t="s">
        <v>449</v>
      </c>
      <c r="D264" s="75"/>
      <c r="E264" s="55" t="s">
        <v>162</v>
      </c>
      <c r="F264" s="76" t="s">
        <v>274</v>
      </c>
      <c r="G264" s="55" t="s">
        <v>119</v>
      </c>
      <c r="H264" s="56">
        <v>145</v>
      </c>
      <c r="I264" s="79"/>
      <c r="J264" s="56" t="str">
        <f>IF(ISNUMBER(I264),ROUND(H264*I264,3),"")</f>
        <v/>
      </c>
      <c r="K264" s="58"/>
      <c r="L264" s="119">
        <f>ROUND(H264*K264,2)</f>
        <v>0</v>
      </c>
      <c r="N264" s="142"/>
      <c r="O264" s="143"/>
      <c r="P264" s="144"/>
      <c r="Q264" s="141"/>
    </row>
    <row r="265" spans="1:17" x14ac:dyDescent="0.2">
      <c r="A265" s="68" t="s">
        <v>5</v>
      </c>
      <c r="B265" s="120"/>
      <c r="C265" s="12"/>
      <c r="D265" s="12"/>
      <c r="E265" s="12"/>
      <c r="F265" s="77"/>
      <c r="G265" s="6"/>
      <c r="H265" s="6"/>
      <c r="I265" s="6"/>
      <c r="J265" s="6"/>
      <c r="K265" s="6"/>
      <c r="L265" s="121"/>
      <c r="N265" s="6"/>
      <c r="O265" s="6"/>
      <c r="P265" s="6"/>
      <c r="Q265" s="141"/>
    </row>
    <row r="266" spans="1:17" ht="50" x14ac:dyDescent="0.2">
      <c r="A266" s="68" t="s">
        <v>7</v>
      </c>
      <c r="B266" s="120"/>
      <c r="C266" s="12"/>
      <c r="D266" s="12"/>
      <c r="E266" s="12"/>
      <c r="F266" s="105" t="s">
        <v>473</v>
      </c>
      <c r="G266" s="6"/>
      <c r="H266" s="6"/>
      <c r="I266" s="6"/>
      <c r="J266" s="6"/>
      <c r="K266" s="6"/>
      <c r="L266" s="121"/>
      <c r="N266" s="6"/>
      <c r="O266" s="6"/>
      <c r="P266" s="6"/>
      <c r="Q266" s="141"/>
    </row>
    <row r="267" spans="1:17" ht="20.5" thickBot="1" x14ac:dyDescent="0.25">
      <c r="A267" s="68" t="s">
        <v>8</v>
      </c>
      <c r="B267" s="122"/>
      <c r="C267" s="14"/>
      <c r="D267" s="14"/>
      <c r="E267" s="14"/>
      <c r="F267" s="106" t="s">
        <v>275</v>
      </c>
      <c r="G267" s="7"/>
      <c r="H267" s="7"/>
      <c r="I267" s="7"/>
      <c r="J267" s="7"/>
      <c r="K267" s="7"/>
      <c r="L267" s="123"/>
      <c r="N267" s="6"/>
      <c r="O267" s="6"/>
      <c r="P267" s="6"/>
      <c r="Q267" s="141"/>
    </row>
    <row r="268" spans="1:17" ht="11" thickBot="1" x14ac:dyDescent="0.25">
      <c r="A268" s="68" t="s">
        <v>6</v>
      </c>
      <c r="B268" s="118">
        <f>1+MAX($B$13:B267)</f>
        <v>61</v>
      </c>
      <c r="C268" s="55" t="s">
        <v>450</v>
      </c>
      <c r="D268" s="75"/>
      <c r="E268" s="55" t="s">
        <v>162</v>
      </c>
      <c r="F268" s="76" t="s">
        <v>276</v>
      </c>
      <c r="G268" s="55" t="s">
        <v>119</v>
      </c>
      <c r="H268" s="56">
        <v>20</v>
      </c>
      <c r="I268" s="79"/>
      <c r="J268" s="56" t="str">
        <f>IF(ISNUMBER(I268),ROUND(H268*I268,3),"")</f>
        <v/>
      </c>
      <c r="K268" s="58"/>
      <c r="L268" s="119">
        <f>ROUND(H268*K268,2)</f>
        <v>0</v>
      </c>
      <c r="N268" s="142"/>
      <c r="O268" s="143"/>
      <c r="P268" s="144"/>
      <c r="Q268" s="141"/>
    </row>
    <row r="269" spans="1:17" x14ac:dyDescent="0.2">
      <c r="A269" s="68" t="s">
        <v>5</v>
      </c>
      <c r="B269" s="120"/>
      <c r="C269" s="12"/>
      <c r="D269" s="12"/>
      <c r="E269" s="12"/>
      <c r="F269" s="77" t="s">
        <v>475</v>
      </c>
      <c r="G269" s="6"/>
      <c r="H269" s="6"/>
      <c r="I269" s="6"/>
      <c r="J269" s="6"/>
      <c r="K269" s="6"/>
      <c r="L269" s="121"/>
      <c r="N269" s="6"/>
      <c r="O269" s="6"/>
      <c r="P269" s="6"/>
      <c r="Q269" s="141"/>
    </row>
    <row r="270" spans="1:17" ht="50" x14ac:dyDescent="0.2">
      <c r="A270" s="68" t="s">
        <v>7</v>
      </c>
      <c r="B270" s="120"/>
      <c r="C270" s="12"/>
      <c r="D270" s="12"/>
      <c r="E270" s="12"/>
      <c r="F270" s="105" t="s">
        <v>474</v>
      </c>
      <c r="G270" s="6"/>
      <c r="H270" s="6"/>
      <c r="I270" s="6"/>
      <c r="J270" s="6"/>
      <c r="K270" s="6"/>
      <c r="L270" s="121"/>
      <c r="N270" s="6"/>
      <c r="O270" s="6"/>
      <c r="P270" s="6"/>
      <c r="Q270" s="141"/>
    </row>
    <row r="271" spans="1:17" ht="20.5" thickBot="1" x14ac:dyDescent="0.25">
      <c r="A271" s="68" t="s">
        <v>8</v>
      </c>
      <c r="B271" s="122"/>
      <c r="C271" s="14"/>
      <c r="D271" s="14"/>
      <c r="E271" s="14"/>
      <c r="F271" s="106" t="s">
        <v>280</v>
      </c>
      <c r="G271" s="7"/>
      <c r="H271" s="7"/>
      <c r="I271" s="7"/>
      <c r="J271" s="7"/>
      <c r="K271" s="7"/>
      <c r="L271" s="123"/>
      <c r="N271" s="6"/>
      <c r="O271" s="6"/>
      <c r="P271" s="6"/>
      <c r="Q271" s="141"/>
    </row>
    <row r="272" spans="1:17" ht="11" thickBot="1" x14ac:dyDescent="0.25">
      <c r="A272" s="68" t="s">
        <v>6</v>
      </c>
      <c r="B272" s="118">
        <f>1+MAX($B$13:B271)</f>
        <v>62</v>
      </c>
      <c r="C272" s="55" t="s">
        <v>451</v>
      </c>
      <c r="D272" s="75"/>
      <c r="E272" s="55" t="s">
        <v>162</v>
      </c>
      <c r="F272" s="76" t="s">
        <v>281</v>
      </c>
      <c r="G272" s="55" t="s">
        <v>282</v>
      </c>
      <c r="H272" s="56">
        <v>270</v>
      </c>
      <c r="I272" s="79"/>
      <c r="J272" s="56" t="str">
        <f>IF(ISNUMBER(I272),ROUND(H272*I272,3),"")</f>
        <v/>
      </c>
      <c r="K272" s="58"/>
      <c r="L272" s="119">
        <f>ROUND(H272*K272,2)</f>
        <v>0</v>
      </c>
      <c r="N272" s="142"/>
      <c r="O272" s="143"/>
      <c r="P272" s="144"/>
      <c r="Q272" s="141"/>
    </row>
    <row r="273" spans="1:17" x14ac:dyDescent="0.2">
      <c r="A273" s="68" t="s">
        <v>5</v>
      </c>
      <c r="B273" s="120"/>
      <c r="C273" s="12"/>
      <c r="D273" s="12"/>
      <c r="E273" s="12"/>
      <c r="F273" s="77"/>
      <c r="G273" s="6"/>
      <c r="H273" s="6"/>
      <c r="I273" s="6"/>
      <c r="J273" s="6"/>
      <c r="K273" s="6"/>
      <c r="L273" s="121"/>
      <c r="N273" s="6"/>
      <c r="O273" s="6"/>
      <c r="P273" s="6"/>
      <c r="Q273" s="141"/>
    </row>
    <row r="274" spans="1:17" x14ac:dyDescent="0.2">
      <c r="A274" s="68" t="s">
        <v>7</v>
      </c>
      <c r="B274" s="120"/>
      <c r="C274" s="12"/>
      <c r="D274" s="12"/>
      <c r="E274" s="12"/>
      <c r="F274" s="105" t="s">
        <v>381</v>
      </c>
      <c r="G274" s="6"/>
      <c r="H274" s="6"/>
      <c r="I274" s="6"/>
      <c r="J274" s="6"/>
      <c r="K274" s="6"/>
      <c r="L274" s="121"/>
      <c r="N274" s="6"/>
      <c r="O274" s="6"/>
      <c r="P274" s="6"/>
      <c r="Q274" s="141"/>
    </row>
    <row r="275" spans="1:17" ht="20.5" thickBot="1" x14ac:dyDescent="0.25">
      <c r="A275" s="68" t="s">
        <v>8</v>
      </c>
      <c r="B275" s="122"/>
      <c r="C275" s="14"/>
      <c r="D275" s="14"/>
      <c r="E275" s="14"/>
      <c r="F275" s="106" t="s">
        <v>283</v>
      </c>
      <c r="G275" s="7"/>
      <c r="H275" s="7"/>
      <c r="I275" s="7"/>
      <c r="J275" s="7"/>
      <c r="K275" s="7"/>
      <c r="L275" s="123"/>
      <c r="N275" s="6"/>
      <c r="O275" s="6"/>
      <c r="P275" s="6"/>
      <c r="Q275" s="141"/>
    </row>
    <row r="276" spans="1:17" ht="13.5" thickBot="1" x14ac:dyDescent="0.25">
      <c r="A276" s="110" t="s">
        <v>82</v>
      </c>
      <c r="B276" s="130" t="s">
        <v>157</v>
      </c>
      <c r="C276" s="115" t="str">
        <f xml:space="preserve"> CONCATENATE("za Díl ",C247)</f>
        <v>za Díl M7</v>
      </c>
      <c r="D276" s="112"/>
      <c r="E276" s="112"/>
      <c r="F276" s="111" t="s">
        <v>268</v>
      </c>
      <c r="G276" s="113"/>
      <c r="H276" s="113"/>
      <c r="I276" s="113"/>
      <c r="J276" s="114"/>
      <c r="K276" s="113"/>
      <c r="L276" s="131">
        <f>SUM(L248:L275)</f>
        <v>0</v>
      </c>
      <c r="N276" s="145"/>
      <c r="O276" s="146"/>
      <c r="P276" s="147"/>
      <c r="Q276" s="141"/>
    </row>
    <row r="277" spans="1:17" ht="13.5" thickBot="1" x14ac:dyDescent="0.25">
      <c r="A277" s="67" t="s">
        <v>29</v>
      </c>
      <c r="B277" s="116" t="s">
        <v>19</v>
      </c>
      <c r="C277" s="100" t="s">
        <v>284</v>
      </c>
      <c r="D277" s="101"/>
      <c r="E277" s="101"/>
      <c r="F277" s="100" t="s">
        <v>285</v>
      </c>
      <c r="G277" s="102"/>
      <c r="H277" s="102"/>
      <c r="I277" s="102"/>
      <c r="J277" s="103"/>
      <c r="K277" s="102"/>
      <c r="L277" s="117"/>
      <c r="N277" s="148"/>
      <c r="O277" s="149"/>
      <c r="P277" s="150"/>
      <c r="Q277" s="141"/>
    </row>
    <row r="278" spans="1:17" ht="11" thickBot="1" x14ac:dyDescent="0.25">
      <c r="A278" s="68" t="s">
        <v>6</v>
      </c>
      <c r="B278" s="118">
        <f>1+MAX($B$13:B277)</f>
        <v>63</v>
      </c>
      <c r="C278" s="55" t="s">
        <v>286</v>
      </c>
      <c r="D278" s="75"/>
      <c r="E278" s="55" t="s">
        <v>143</v>
      </c>
      <c r="F278" s="76" t="s">
        <v>287</v>
      </c>
      <c r="G278" s="55" t="s">
        <v>145</v>
      </c>
      <c r="H278" s="56">
        <v>2</v>
      </c>
      <c r="I278" s="79"/>
      <c r="J278" s="56" t="str">
        <f>IF(ISNUMBER(I278),ROUND(H278*I278,3),"")</f>
        <v/>
      </c>
      <c r="K278" s="58"/>
      <c r="L278" s="119">
        <f>ROUND(H278*K278,2)</f>
        <v>0</v>
      </c>
      <c r="N278" s="142"/>
      <c r="O278" s="143"/>
      <c r="P278" s="144"/>
      <c r="Q278" s="141"/>
    </row>
    <row r="279" spans="1:17" x14ac:dyDescent="0.2">
      <c r="A279" s="68" t="s">
        <v>5</v>
      </c>
      <c r="B279" s="120"/>
      <c r="C279" s="12"/>
      <c r="D279" s="12"/>
      <c r="E279" s="12"/>
      <c r="F279" s="77"/>
      <c r="G279" s="6"/>
      <c r="H279" s="6"/>
      <c r="I279" s="6"/>
      <c r="J279" s="6"/>
      <c r="K279" s="6"/>
      <c r="L279" s="121"/>
      <c r="N279" s="6"/>
      <c r="O279" s="6"/>
      <c r="P279" s="6"/>
      <c r="Q279" s="141"/>
    </row>
    <row r="280" spans="1:17" x14ac:dyDescent="0.2">
      <c r="A280" s="68" t="s">
        <v>7</v>
      </c>
      <c r="B280" s="120"/>
      <c r="C280" s="12"/>
      <c r="D280" s="12"/>
      <c r="E280" s="12"/>
      <c r="F280" s="105" t="s">
        <v>344</v>
      </c>
      <c r="G280" s="6"/>
      <c r="H280" s="6"/>
      <c r="I280" s="6"/>
      <c r="J280" s="6"/>
      <c r="K280" s="6"/>
      <c r="L280" s="121"/>
      <c r="N280" s="6"/>
      <c r="O280" s="6"/>
      <c r="P280" s="6"/>
      <c r="Q280" s="141"/>
    </row>
    <row r="281" spans="1:17" ht="10.5" thickBot="1" x14ac:dyDescent="0.25">
      <c r="A281" s="68" t="s">
        <v>8</v>
      </c>
      <c r="B281" s="122"/>
      <c r="C281" s="14"/>
      <c r="D281" s="14"/>
      <c r="E281" s="14"/>
      <c r="F281" s="106" t="s">
        <v>130</v>
      </c>
      <c r="G281" s="7"/>
      <c r="H281" s="7"/>
      <c r="I281" s="7"/>
      <c r="J281" s="7"/>
      <c r="K281" s="7"/>
      <c r="L281" s="123"/>
      <c r="N281" s="6"/>
      <c r="O281" s="6"/>
      <c r="P281" s="6"/>
      <c r="Q281" s="141"/>
    </row>
    <row r="282" spans="1:17" ht="11" thickBot="1" x14ac:dyDescent="0.25">
      <c r="A282" s="68" t="s">
        <v>6</v>
      </c>
      <c r="B282" s="118">
        <f>1+MAX($B$13:B281)</f>
        <v>64</v>
      </c>
      <c r="C282" s="55" t="s">
        <v>288</v>
      </c>
      <c r="D282" s="75"/>
      <c r="E282" s="55" t="s">
        <v>143</v>
      </c>
      <c r="F282" s="76" t="s">
        <v>289</v>
      </c>
      <c r="G282" s="55" t="s">
        <v>145</v>
      </c>
      <c r="H282" s="56"/>
      <c r="I282" s="79"/>
      <c r="J282" s="56" t="str">
        <f>IF(ISNUMBER(I282),ROUND(H282*I282,3),"")</f>
        <v/>
      </c>
      <c r="K282" s="58"/>
      <c r="L282" s="119">
        <f>ROUND(H282*K282,2)</f>
        <v>0</v>
      </c>
      <c r="N282" s="142"/>
      <c r="O282" s="143"/>
      <c r="P282" s="144"/>
      <c r="Q282" s="141"/>
    </row>
    <row r="283" spans="1:17" x14ac:dyDescent="0.2">
      <c r="A283" s="68" t="s">
        <v>5</v>
      </c>
      <c r="B283" s="120"/>
      <c r="C283" s="12"/>
      <c r="D283" s="12"/>
      <c r="E283" s="12"/>
      <c r="F283" s="77"/>
      <c r="G283" s="6"/>
      <c r="H283" s="6"/>
      <c r="I283" s="6"/>
      <c r="J283" s="6"/>
      <c r="K283" s="6"/>
      <c r="L283" s="121"/>
      <c r="N283" s="6"/>
      <c r="O283" s="6"/>
      <c r="P283" s="6"/>
      <c r="Q283" s="141"/>
    </row>
    <row r="284" spans="1:17" x14ac:dyDescent="0.2">
      <c r="A284" s="68" t="s">
        <v>7</v>
      </c>
      <c r="B284" s="120"/>
      <c r="C284" s="12"/>
      <c r="D284" s="12"/>
      <c r="E284" s="12"/>
      <c r="F284" s="105" t="s">
        <v>344</v>
      </c>
      <c r="G284" s="6"/>
      <c r="H284" s="6"/>
      <c r="I284" s="6"/>
      <c r="J284" s="6"/>
      <c r="K284" s="6"/>
      <c r="L284" s="121"/>
      <c r="N284" s="6"/>
      <c r="O284" s="6"/>
      <c r="P284" s="6"/>
      <c r="Q284" s="141"/>
    </row>
    <row r="285" spans="1:17" ht="10.5" thickBot="1" x14ac:dyDescent="0.25">
      <c r="A285" s="68" t="s">
        <v>8</v>
      </c>
      <c r="B285" s="122"/>
      <c r="C285" s="14"/>
      <c r="D285" s="14"/>
      <c r="E285" s="14"/>
      <c r="F285" s="106" t="s">
        <v>130</v>
      </c>
      <c r="G285" s="7"/>
      <c r="H285" s="7"/>
      <c r="I285" s="7"/>
      <c r="J285" s="7"/>
      <c r="K285" s="7"/>
      <c r="L285" s="123"/>
      <c r="N285" s="6"/>
      <c r="O285" s="6"/>
      <c r="P285" s="6"/>
      <c r="Q285" s="141"/>
    </row>
    <row r="286" spans="1:17" ht="20.5" thickBot="1" x14ac:dyDescent="0.25">
      <c r="A286" s="68" t="s">
        <v>6</v>
      </c>
      <c r="B286" s="118">
        <f>1+MAX($B$13:B285)</f>
        <v>65</v>
      </c>
      <c r="C286" s="55" t="s">
        <v>290</v>
      </c>
      <c r="D286" s="75"/>
      <c r="E286" s="55" t="s">
        <v>143</v>
      </c>
      <c r="F286" s="76" t="s">
        <v>291</v>
      </c>
      <c r="G286" s="55" t="s">
        <v>174</v>
      </c>
      <c r="H286" s="56">
        <v>102</v>
      </c>
      <c r="I286" s="79"/>
      <c r="J286" s="56" t="str">
        <f>IF(ISNUMBER(I286),ROUND(H286*I286,3),"")</f>
        <v/>
      </c>
      <c r="K286" s="58"/>
      <c r="L286" s="119">
        <f>ROUND(H286*K286,2)</f>
        <v>0</v>
      </c>
      <c r="N286" s="142"/>
      <c r="O286" s="143"/>
      <c r="P286" s="144"/>
      <c r="Q286" s="141"/>
    </row>
    <row r="287" spans="1:17" x14ac:dyDescent="0.2">
      <c r="A287" s="68" t="s">
        <v>5</v>
      </c>
      <c r="B287" s="120"/>
      <c r="C287" s="12"/>
      <c r="D287" s="12"/>
      <c r="E287" s="12"/>
      <c r="F287" s="77"/>
      <c r="G287" s="6"/>
      <c r="H287" s="6"/>
      <c r="I287" s="6"/>
      <c r="J287" s="6"/>
      <c r="K287" s="6"/>
      <c r="L287" s="121"/>
      <c r="N287" s="6"/>
      <c r="O287" s="6"/>
      <c r="P287" s="6"/>
      <c r="Q287" s="141"/>
    </row>
    <row r="288" spans="1:17" ht="30" x14ac:dyDescent="0.2">
      <c r="A288" s="68" t="s">
        <v>7</v>
      </c>
      <c r="B288" s="120"/>
      <c r="C288" s="12"/>
      <c r="D288" s="12"/>
      <c r="E288" s="12"/>
      <c r="F288" s="105" t="s">
        <v>400</v>
      </c>
      <c r="G288" s="6"/>
      <c r="H288" s="6"/>
      <c r="I288" s="6"/>
      <c r="J288" s="6"/>
      <c r="K288" s="6"/>
      <c r="L288" s="121"/>
      <c r="N288" s="6"/>
      <c r="O288" s="6"/>
      <c r="P288" s="6"/>
      <c r="Q288" s="141"/>
    </row>
    <row r="289" spans="1:17" ht="10.5" thickBot="1" x14ac:dyDescent="0.25">
      <c r="A289" s="68" t="s">
        <v>8</v>
      </c>
      <c r="B289" s="122"/>
      <c r="C289" s="14"/>
      <c r="D289" s="14"/>
      <c r="E289" s="14"/>
      <c r="F289" s="106" t="s">
        <v>130</v>
      </c>
      <c r="G289" s="7"/>
      <c r="H289" s="7"/>
      <c r="I289" s="7"/>
      <c r="J289" s="7"/>
      <c r="K289" s="7"/>
      <c r="L289" s="123"/>
      <c r="N289" s="6"/>
      <c r="O289" s="6"/>
      <c r="P289" s="6"/>
      <c r="Q289" s="141"/>
    </row>
    <row r="290" spans="1:17" ht="11" thickBot="1" x14ac:dyDescent="0.25">
      <c r="A290" s="68" t="s">
        <v>6</v>
      </c>
      <c r="B290" s="118">
        <f>1+MAX($B$13:B289)</f>
        <v>66</v>
      </c>
      <c r="C290" s="55" t="s">
        <v>292</v>
      </c>
      <c r="D290" s="75"/>
      <c r="E290" s="55" t="s">
        <v>143</v>
      </c>
      <c r="F290" s="76" t="s">
        <v>293</v>
      </c>
      <c r="G290" s="55" t="s">
        <v>174</v>
      </c>
      <c r="H290" s="56">
        <v>400</v>
      </c>
      <c r="I290" s="79"/>
      <c r="J290" s="56" t="str">
        <f>IF(ISNUMBER(I290),ROUND(H290*I290,3),"")</f>
        <v/>
      </c>
      <c r="K290" s="58"/>
      <c r="L290" s="119">
        <f>ROUND(H290*K290,2)</f>
        <v>0</v>
      </c>
      <c r="N290" s="142"/>
      <c r="O290" s="143"/>
      <c r="P290" s="144"/>
      <c r="Q290" s="141"/>
    </row>
    <row r="291" spans="1:17" x14ac:dyDescent="0.2">
      <c r="A291" s="68" t="s">
        <v>5</v>
      </c>
      <c r="B291" s="120"/>
      <c r="C291" s="12"/>
      <c r="D291" s="12"/>
      <c r="E291" s="12"/>
      <c r="F291" s="77"/>
      <c r="G291" s="6"/>
      <c r="H291" s="6"/>
      <c r="I291" s="6"/>
      <c r="J291" s="6"/>
      <c r="K291" s="6"/>
      <c r="L291" s="121"/>
      <c r="N291" s="6"/>
      <c r="O291" s="6"/>
      <c r="P291" s="6"/>
      <c r="Q291" s="141"/>
    </row>
    <row r="292" spans="1:17" ht="30" x14ac:dyDescent="0.2">
      <c r="A292" s="68" t="s">
        <v>7</v>
      </c>
      <c r="B292" s="120"/>
      <c r="C292" s="12"/>
      <c r="D292" s="12"/>
      <c r="E292" s="12"/>
      <c r="F292" s="105" t="s">
        <v>401</v>
      </c>
      <c r="G292" s="6"/>
      <c r="H292" s="6"/>
      <c r="I292" s="6"/>
      <c r="J292" s="6"/>
      <c r="K292" s="6"/>
      <c r="L292" s="121"/>
      <c r="N292" s="6"/>
      <c r="O292" s="6"/>
      <c r="P292" s="6"/>
      <c r="Q292" s="141"/>
    </row>
    <row r="293" spans="1:17" ht="10.5" thickBot="1" x14ac:dyDescent="0.25">
      <c r="A293" s="68" t="s">
        <v>8</v>
      </c>
      <c r="B293" s="122"/>
      <c r="C293" s="14"/>
      <c r="D293" s="14"/>
      <c r="E293" s="14"/>
      <c r="F293" s="106" t="s">
        <v>130</v>
      </c>
      <c r="G293" s="7"/>
      <c r="H293" s="7"/>
      <c r="I293" s="7"/>
      <c r="J293" s="7"/>
      <c r="K293" s="7"/>
      <c r="L293" s="123"/>
      <c r="N293" s="6"/>
      <c r="O293" s="6"/>
      <c r="P293" s="6"/>
      <c r="Q293" s="141"/>
    </row>
    <row r="294" spans="1:17" ht="11" thickBot="1" x14ac:dyDescent="0.25">
      <c r="A294" s="68" t="s">
        <v>6</v>
      </c>
      <c r="B294" s="118">
        <f>1+MAX($B$13:B293)</f>
        <v>67</v>
      </c>
      <c r="C294" s="55" t="s">
        <v>294</v>
      </c>
      <c r="D294" s="75"/>
      <c r="E294" s="55" t="s">
        <v>143</v>
      </c>
      <c r="F294" s="76" t="s">
        <v>295</v>
      </c>
      <c r="G294" s="55" t="s">
        <v>174</v>
      </c>
      <c r="H294" s="56">
        <v>250</v>
      </c>
      <c r="I294" s="79"/>
      <c r="J294" s="56" t="str">
        <f>IF(ISNUMBER(I294),ROUND(H294*I294,3),"")</f>
        <v/>
      </c>
      <c r="K294" s="58"/>
      <c r="L294" s="119">
        <f>ROUND(H294*K294,2)</f>
        <v>0</v>
      </c>
      <c r="N294" s="142"/>
      <c r="O294" s="143"/>
      <c r="P294" s="144"/>
      <c r="Q294" s="141"/>
    </row>
    <row r="295" spans="1:17" x14ac:dyDescent="0.2">
      <c r="A295" s="68" t="s">
        <v>5</v>
      </c>
      <c r="B295" s="120"/>
      <c r="C295" s="12"/>
      <c r="D295" s="12"/>
      <c r="E295" s="12"/>
      <c r="F295" s="77"/>
      <c r="G295" s="6"/>
      <c r="H295" s="6"/>
      <c r="I295" s="6"/>
      <c r="J295" s="6"/>
      <c r="K295" s="6"/>
      <c r="L295" s="121"/>
      <c r="N295" s="6"/>
      <c r="O295" s="6"/>
      <c r="P295" s="6"/>
      <c r="Q295" s="141"/>
    </row>
    <row r="296" spans="1:17" ht="30" x14ac:dyDescent="0.2">
      <c r="A296" s="68" t="s">
        <v>7</v>
      </c>
      <c r="B296" s="120"/>
      <c r="C296" s="12"/>
      <c r="D296" s="12"/>
      <c r="E296" s="12"/>
      <c r="F296" s="105" t="s">
        <v>382</v>
      </c>
      <c r="G296" s="6"/>
      <c r="H296" s="6"/>
      <c r="I296" s="6"/>
      <c r="J296" s="6"/>
      <c r="K296" s="6"/>
      <c r="L296" s="121"/>
      <c r="N296" s="6"/>
      <c r="O296" s="6"/>
      <c r="P296" s="6"/>
      <c r="Q296" s="141"/>
    </row>
    <row r="297" spans="1:17" ht="10.5" thickBot="1" x14ac:dyDescent="0.25">
      <c r="A297" s="68" t="s">
        <v>8</v>
      </c>
      <c r="B297" s="122"/>
      <c r="C297" s="14"/>
      <c r="D297" s="14"/>
      <c r="E297" s="14"/>
      <c r="F297" s="106" t="s">
        <v>130</v>
      </c>
      <c r="G297" s="7"/>
      <c r="H297" s="7"/>
      <c r="I297" s="7"/>
      <c r="J297" s="7"/>
      <c r="K297" s="7"/>
      <c r="L297" s="123"/>
      <c r="N297" s="6"/>
      <c r="O297" s="6"/>
      <c r="P297" s="6"/>
      <c r="Q297" s="141"/>
    </row>
    <row r="298" spans="1:17" ht="11" thickBot="1" x14ac:dyDescent="0.25">
      <c r="A298" s="68" t="s">
        <v>6</v>
      </c>
      <c r="B298" s="118">
        <f>1+MAX($B$13:B297)</f>
        <v>68</v>
      </c>
      <c r="C298" s="55" t="s">
        <v>296</v>
      </c>
      <c r="D298" s="75"/>
      <c r="E298" s="55" t="s">
        <v>143</v>
      </c>
      <c r="F298" s="76" t="s">
        <v>297</v>
      </c>
      <c r="G298" s="55" t="s">
        <v>174</v>
      </c>
      <c r="H298" s="56">
        <v>60</v>
      </c>
      <c r="I298" s="79"/>
      <c r="J298" s="56" t="str">
        <f>IF(ISNUMBER(I298),ROUND(H298*I298,3),"")</f>
        <v/>
      </c>
      <c r="K298" s="58"/>
      <c r="L298" s="119">
        <f>ROUND(H298*K298,2)</f>
        <v>0</v>
      </c>
      <c r="N298" s="142"/>
      <c r="O298" s="143"/>
      <c r="P298" s="144"/>
      <c r="Q298" s="141"/>
    </row>
    <row r="299" spans="1:17" x14ac:dyDescent="0.2">
      <c r="A299" s="68" t="s">
        <v>5</v>
      </c>
      <c r="B299" s="120"/>
      <c r="C299" s="12"/>
      <c r="D299" s="12"/>
      <c r="E299" s="12"/>
      <c r="F299" s="77"/>
      <c r="G299" s="6"/>
      <c r="H299" s="6"/>
      <c r="I299" s="6"/>
      <c r="J299" s="6"/>
      <c r="K299" s="6"/>
      <c r="L299" s="121"/>
      <c r="N299" s="6"/>
      <c r="O299" s="6"/>
      <c r="P299" s="6"/>
      <c r="Q299" s="141"/>
    </row>
    <row r="300" spans="1:17" ht="50" x14ac:dyDescent="0.2">
      <c r="A300" s="68" t="s">
        <v>7</v>
      </c>
      <c r="B300" s="120"/>
      <c r="C300" s="12"/>
      <c r="D300" s="12"/>
      <c r="E300" s="12"/>
      <c r="F300" s="105" t="s">
        <v>383</v>
      </c>
      <c r="G300" s="6"/>
      <c r="H300" s="6"/>
      <c r="I300" s="6"/>
      <c r="J300" s="6"/>
      <c r="K300" s="6"/>
      <c r="L300" s="121"/>
      <c r="N300" s="6"/>
      <c r="O300" s="6"/>
      <c r="P300" s="6"/>
      <c r="Q300" s="141"/>
    </row>
    <row r="301" spans="1:17" ht="10.5" thickBot="1" x14ac:dyDescent="0.25">
      <c r="A301" s="68" t="s">
        <v>8</v>
      </c>
      <c r="B301" s="122"/>
      <c r="C301" s="14"/>
      <c r="D301" s="14"/>
      <c r="E301" s="14"/>
      <c r="F301" s="106" t="s">
        <v>130</v>
      </c>
      <c r="G301" s="7"/>
      <c r="H301" s="7"/>
      <c r="I301" s="7"/>
      <c r="J301" s="7"/>
      <c r="K301" s="7"/>
      <c r="L301" s="123"/>
      <c r="N301" s="6"/>
      <c r="O301" s="6"/>
      <c r="P301" s="6"/>
      <c r="Q301" s="141"/>
    </row>
    <row r="302" spans="1:17" ht="11" thickBot="1" x14ac:dyDescent="0.25">
      <c r="A302" s="68" t="s">
        <v>6</v>
      </c>
      <c r="B302" s="118">
        <f>1+MAX($B$13:B301)</f>
        <v>69</v>
      </c>
      <c r="C302" s="55" t="s">
        <v>298</v>
      </c>
      <c r="D302" s="75"/>
      <c r="E302" s="55" t="s">
        <v>143</v>
      </c>
      <c r="F302" s="76" t="s">
        <v>299</v>
      </c>
      <c r="G302" s="55" t="s">
        <v>145</v>
      </c>
      <c r="H302" s="56">
        <v>6</v>
      </c>
      <c r="I302" s="79"/>
      <c r="J302" s="56" t="str">
        <f>IF(ISNUMBER(I302),ROUND(H302*I302,3),"")</f>
        <v/>
      </c>
      <c r="K302" s="58"/>
      <c r="L302" s="119">
        <f>ROUND(H302*K302,2)</f>
        <v>0</v>
      </c>
      <c r="N302" s="142"/>
      <c r="O302" s="143"/>
      <c r="P302" s="144"/>
      <c r="Q302" s="141"/>
    </row>
    <row r="303" spans="1:17" x14ac:dyDescent="0.2">
      <c r="A303" s="68" t="s">
        <v>5</v>
      </c>
      <c r="B303" s="120"/>
      <c r="C303" s="12"/>
      <c r="D303" s="12"/>
      <c r="E303" s="12"/>
      <c r="F303" s="77" t="s">
        <v>300</v>
      </c>
      <c r="G303" s="6"/>
      <c r="H303" s="6"/>
      <c r="I303" s="6"/>
      <c r="J303" s="6"/>
      <c r="K303" s="6"/>
      <c r="L303" s="121"/>
      <c r="N303" s="6"/>
      <c r="O303" s="6"/>
      <c r="P303" s="6"/>
      <c r="Q303" s="141"/>
    </row>
    <row r="304" spans="1:17" x14ac:dyDescent="0.2">
      <c r="A304" s="68" t="s">
        <v>7</v>
      </c>
      <c r="B304" s="120"/>
      <c r="C304" s="12"/>
      <c r="D304" s="12"/>
      <c r="E304" s="12"/>
      <c r="F304" s="105" t="s">
        <v>344</v>
      </c>
      <c r="G304" s="6"/>
      <c r="H304" s="6"/>
      <c r="I304" s="6"/>
      <c r="J304" s="6"/>
      <c r="K304" s="6"/>
      <c r="L304" s="121"/>
      <c r="N304" s="6"/>
      <c r="O304" s="6"/>
      <c r="P304" s="6"/>
      <c r="Q304" s="141"/>
    </row>
    <row r="305" spans="1:17" ht="10.5" thickBot="1" x14ac:dyDescent="0.25">
      <c r="A305" s="68" t="s">
        <v>8</v>
      </c>
      <c r="B305" s="122"/>
      <c r="C305" s="14"/>
      <c r="D305" s="14"/>
      <c r="E305" s="14"/>
      <c r="F305" s="106" t="s">
        <v>130</v>
      </c>
      <c r="G305" s="7"/>
      <c r="H305" s="7"/>
      <c r="I305" s="7"/>
      <c r="J305" s="7"/>
      <c r="K305" s="7"/>
      <c r="L305" s="123"/>
      <c r="N305" s="6"/>
      <c r="O305" s="6"/>
      <c r="P305" s="6"/>
      <c r="Q305" s="141"/>
    </row>
    <row r="306" spans="1:17" ht="11" thickBot="1" x14ac:dyDescent="0.25">
      <c r="A306" s="68" t="s">
        <v>6</v>
      </c>
      <c r="B306" s="118">
        <f>1+MAX($B$13:B305)</f>
        <v>70</v>
      </c>
      <c r="C306" s="55" t="s">
        <v>301</v>
      </c>
      <c r="D306" s="75"/>
      <c r="E306" s="55" t="s">
        <v>143</v>
      </c>
      <c r="F306" s="76" t="s">
        <v>302</v>
      </c>
      <c r="G306" s="55" t="s">
        <v>145</v>
      </c>
      <c r="H306" s="56">
        <v>4</v>
      </c>
      <c r="I306" s="79"/>
      <c r="J306" s="56" t="str">
        <f>IF(ISNUMBER(I306),ROUND(H306*I306,3),"")</f>
        <v/>
      </c>
      <c r="K306" s="58"/>
      <c r="L306" s="119">
        <f>ROUND(H306*K306,2)</f>
        <v>0</v>
      </c>
      <c r="N306" s="142"/>
      <c r="O306" s="143"/>
      <c r="P306" s="144"/>
      <c r="Q306" s="141"/>
    </row>
    <row r="307" spans="1:17" x14ac:dyDescent="0.2">
      <c r="A307" s="68" t="s">
        <v>5</v>
      </c>
      <c r="B307" s="120"/>
      <c r="C307" s="12"/>
      <c r="D307" s="12"/>
      <c r="E307" s="12"/>
      <c r="F307" s="77"/>
      <c r="G307" s="6"/>
      <c r="H307" s="6"/>
      <c r="I307" s="6"/>
      <c r="J307" s="6"/>
      <c r="K307" s="6"/>
      <c r="L307" s="121"/>
      <c r="N307" s="6"/>
      <c r="O307" s="6"/>
      <c r="P307" s="6"/>
      <c r="Q307" s="141"/>
    </row>
    <row r="308" spans="1:17" x14ac:dyDescent="0.2">
      <c r="A308" s="68" t="s">
        <v>7</v>
      </c>
      <c r="B308" s="120"/>
      <c r="C308" s="12"/>
      <c r="D308" s="12"/>
      <c r="E308" s="12"/>
      <c r="F308" s="105" t="s">
        <v>344</v>
      </c>
      <c r="G308" s="6"/>
      <c r="H308" s="6"/>
      <c r="I308" s="6"/>
      <c r="J308" s="6"/>
      <c r="K308" s="6"/>
      <c r="L308" s="121"/>
      <c r="N308" s="6"/>
      <c r="O308" s="6"/>
      <c r="P308" s="6"/>
      <c r="Q308" s="141"/>
    </row>
    <row r="309" spans="1:17" ht="10.5" thickBot="1" x14ac:dyDescent="0.25">
      <c r="A309" s="68" t="s">
        <v>8</v>
      </c>
      <c r="B309" s="122"/>
      <c r="C309" s="14"/>
      <c r="D309" s="14"/>
      <c r="E309" s="14"/>
      <c r="F309" s="106" t="s">
        <v>130</v>
      </c>
      <c r="G309" s="7"/>
      <c r="H309" s="7"/>
      <c r="I309" s="7"/>
      <c r="J309" s="7"/>
      <c r="K309" s="7"/>
      <c r="L309" s="123"/>
      <c r="N309" s="6"/>
      <c r="O309" s="6"/>
      <c r="P309" s="6"/>
      <c r="Q309" s="141"/>
    </row>
    <row r="310" spans="1:17" ht="11" thickBot="1" x14ac:dyDescent="0.25">
      <c r="A310" s="68" t="s">
        <v>6</v>
      </c>
      <c r="B310" s="118">
        <f>1+MAX($B$13:B309)</f>
        <v>71</v>
      </c>
      <c r="C310" s="55" t="s">
        <v>303</v>
      </c>
      <c r="D310" s="75"/>
      <c r="E310" s="55" t="s">
        <v>143</v>
      </c>
      <c r="F310" s="76" t="s">
        <v>304</v>
      </c>
      <c r="G310" s="55" t="s">
        <v>205</v>
      </c>
      <c r="H310" s="56">
        <v>6</v>
      </c>
      <c r="I310" s="79"/>
      <c r="J310" s="56" t="str">
        <f>IF(ISNUMBER(I310),ROUND(H310*I310,3),"")</f>
        <v/>
      </c>
      <c r="K310" s="58"/>
      <c r="L310" s="119">
        <f>ROUND(H310*K310,2)</f>
        <v>0</v>
      </c>
      <c r="N310" s="142"/>
      <c r="O310" s="143"/>
      <c r="P310" s="144"/>
      <c r="Q310" s="141"/>
    </row>
    <row r="311" spans="1:17" x14ac:dyDescent="0.2">
      <c r="A311" s="68" t="s">
        <v>5</v>
      </c>
      <c r="B311" s="120"/>
      <c r="C311" s="12"/>
      <c r="D311" s="12"/>
      <c r="E311" s="12"/>
      <c r="F311" s="77"/>
      <c r="G311" s="6"/>
      <c r="H311" s="6"/>
      <c r="I311" s="6"/>
      <c r="J311" s="6"/>
      <c r="K311" s="6"/>
      <c r="L311" s="121"/>
      <c r="N311" s="6"/>
      <c r="O311" s="6"/>
      <c r="P311" s="6"/>
      <c r="Q311" s="141"/>
    </row>
    <row r="312" spans="1:17" ht="30" x14ac:dyDescent="0.2">
      <c r="A312" s="68" t="s">
        <v>7</v>
      </c>
      <c r="B312" s="120"/>
      <c r="C312" s="12"/>
      <c r="D312" s="12"/>
      <c r="E312" s="12"/>
      <c r="F312" s="105" t="s">
        <v>384</v>
      </c>
      <c r="G312" s="6"/>
      <c r="H312" s="6"/>
      <c r="I312" s="6"/>
      <c r="J312" s="6"/>
      <c r="K312" s="6"/>
      <c r="L312" s="121"/>
      <c r="N312" s="6"/>
      <c r="O312" s="6"/>
      <c r="P312" s="6"/>
      <c r="Q312" s="141"/>
    </row>
    <row r="313" spans="1:17" ht="10.5" thickBot="1" x14ac:dyDescent="0.25">
      <c r="A313" s="68" t="s">
        <v>8</v>
      </c>
      <c r="B313" s="122"/>
      <c r="C313" s="14"/>
      <c r="D313" s="14"/>
      <c r="E313" s="14"/>
      <c r="F313" s="106" t="s">
        <v>130</v>
      </c>
      <c r="G313" s="7"/>
      <c r="H313" s="7"/>
      <c r="I313" s="7"/>
      <c r="J313" s="7"/>
      <c r="K313" s="7"/>
      <c r="L313" s="123"/>
      <c r="N313" s="6"/>
      <c r="O313" s="6"/>
      <c r="P313" s="6"/>
      <c r="Q313" s="141"/>
    </row>
    <row r="314" spans="1:17" ht="11" thickBot="1" x14ac:dyDescent="0.25">
      <c r="A314" s="68" t="s">
        <v>6</v>
      </c>
      <c r="B314" s="118">
        <f>1+MAX($B$13:B313)</f>
        <v>72</v>
      </c>
      <c r="C314" s="55" t="s">
        <v>305</v>
      </c>
      <c r="D314" s="75"/>
      <c r="E314" s="55" t="s">
        <v>143</v>
      </c>
      <c r="F314" s="76" t="s">
        <v>306</v>
      </c>
      <c r="G314" s="55" t="s">
        <v>145</v>
      </c>
      <c r="H314" s="56">
        <v>4</v>
      </c>
      <c r="I314" s="79"/>
      <c r="J314" s="56" t="str">
        <f>IF(ISNUMBER(I314),ROUND(H314*I314,3),"")</f>
        <v/>
      </c>
      <c r="K314" s="58"/>
      <c r="L314" s="119">
        <f>ROUND(H314*K314,2)</f>
        <v>0</v>
      </c>
      <c r="N314" s="142"/>
      <c r="O314" s="143"/>
      <c r="P314" s="144"/>
      <c r="Q314" s="141"/>
    </row>
    <row r="315" spans="1:17" x14ac:dyDescent="0.2">
      <c r="A315" s="68" t="s">
        <v>5</v>
      </c>
      <c r="B315" s="120"/>
      <c r="C315" s="12"/>
      <c r="D315" s="12"/>
      <c r="E315" s="12"/>
      <c r="F315" s="77"/>
      <c r="G315" s="6"/>
      <c r="H315" s="6"/>
      <c r="I315" s="6"/>
      <c r="J315" s="6"/>
      <c r="K315" s="6"/>
      <c r="L315" s="121"/>
      <c r="N315" s="6"/>
      <c r="O315" s="6"/>
      <c r="P315" s="6"/>
      <c r="Q315" s="141"/>
    </row>
    <row r="316" spans="1:17" ht="30" x14ac:dyDescent="0.2">
      <c r="A316" s="68" t="s">
        <v>7</v>
      </c>
      <c r="B316" s="120"/>
      <c r="C316" s="12"/>
      <c r="D316" s="12"/>
      <c r="E316" s="12"/>
      <c r="F316" s="105" t="s">
        <v>384</v>
      </c>
      <c r="G316" s="6"/>
      <c r="H316" s="6"/>
      <c r="I316" s="6"/>
      <c r="J316" s="6"/>
      <c r="K316" s="6"/>
      <c r="L316" s="121"/>
      <c r="N316" s="6"/>
      <c r="O316" s="6"/>
      <c r="P316" s="6"/>
      <c r="Q316" s="141"/>
    </row>
    <row r="317" spans="1:17" ht="10.5" thickBot="1" x14ac:dyDescent="0.25">
      <c r="A317" s="68" t="s">
        <v>8</v>
      </c>
      <c r="B317" s="122"/>
      <c r="C317" s="14"/>
      <c r="D317" s="14"/>
      <c r="E317" s="14"/>
      <c r="F317" s="106" t="s">
        <v>130</v>
      </c>
      <c r="G317" s="7"/>
      <c r="H317" s="7"/>
      <c r="I317" s="7"/>
      <c r="J317" s="7"/>
      <c r="K317" s="7"/>
      <c r="L317" s="123"/>
      <c r="N317" s="6"/>
      <c r="O317" s="6"/>
      <c r="P317" s="6"/>
      <c r="Q317" s="141"/>
    </row>
    <row r="318" spans="1:17" ht="13.5" thickBot="1" x14ac:dyDescent="0.25">
      <c r="A318" s="110" t="s">
        <v>82</v>
      </c>
      <c r="B318" s="130" t="s">
        <v>157</v>
      </c>
      <c r="C318" s="115" t="str">
        <f xml:space="preserve"> CONCATENATE("za Díl ",C277)</f>
        <v>za Díl M8</v>
      </c>
      <c r="D318" s="112"/>
      <c r="E318" s="112"/>
      <c r="F318" s="111" t="s">
        <v>285</v>
      </c>
      <c r="G318" s="113"/>
      <c r="H318" s="113"/>
      <c r="I318" s="113"/>
      <c r="J318" s="114"/>
      <c r="K318" s="113"/>
      <c r="L318" s="131">
        <f>SUM(L278:L317)</f>
        <v>0</v>
      </c>
      <c r="N318" s="145"/>
      <c r="O318" s="146"/>
      <c r="P318" s="147"/>
      <c r="Q318" s="141"/>
    </row>
    <row r="319" spans="1:17" ht="13.5" thickBot="1" x14ac:dyDescent="0.25">
      <c r="A319" s="67" t="s">
        <v>29</v>
      </c>
      <c r="B319" s="116" t="s">
        <v>19</v>
      </c>
      <c r="C319" s="100" t="s">
        <v>307</v>
      </c>
      <c r="D319" s="101"/>
      <c r="E319" s="101"/>
      <c r="F319" s="100" t="s">
        <v>308</v>
      </c>
      <c r="G319" s="102"/>
      <c r="H319" s="102"/>
      <c r="I319" s="102"/>
      <c r="J319" s="103"/>
      <c r="K319" s="102"/>
      <c r="L319" s="117"/>
      <c r="N319" s="148"/>
      <c r="O319" s="149"/>
      <c r="P319" s="150"/>
      <c r="Q319" s="141"/>
    </row>
    <row r="320" spans="1:17" ht="20.5" thickBot="1" x14ac:dyDescent="0.25">
      <c r="A320" s="68" t="s">
        <v>6</v>
      </c>
      <c r="B320" s="118">
        <f>1+MAX($B$13:B319)</f>
        <v>73</v>
      </c>
      <c r="C320" s="55" t="s">
        <v>315</v>
      </c>
      <c r="D320" s="75"/>
      <c r="E320" s="55" t="s">
        <v>162</v>
      </c>
      <c r="F320" s="76" t="s">
        <v>311</v>
      </c>
      <c r="G320" s="55" t="s">
        <v>309</v>
      </c>
      <c r="H320" s="56">
        <v>2240</v>
      </c>
      <c r="I320" s="79"/>
      <c r="J320" s="56" t="str">
        <f>IF(ISNUMBER(I320),ROUND(H320*I320,3),"")</f>
        <v/>
      </c>
      <c r="K320" s="58"/>
      <c r="L320" s="119">
        <f>ROUND(H320*K320,2)</f>
        <v>0</v>
      </c>
      <c r="N320" s="142"/>
      <c r="O320" s="143"/>
      <c r="P320" s="144"/>
      <c r="Q320" s="141"/>
    </row>
    <row r="321" spans="1:17" x14ac:dyDescent="0.2">
      <c r="A321" s="68" t="s">
        <v>5</v>
      </c>
      <c r="B321" s="120"/>
      <c r="C321" s="12"/>
      <c r="D321" s="12"/>
      <c r="E321" s="12"/>
      <c r="F321" s="77"/>
      <c r="G321" s="6"/>
      <c r="H321" s="6"/>
      <c r="I321" s="6"/>
      <c r="J321" s="6"/>
      <c r="K321" s="6"/>
      <c r="L321" s="121"/>
      <c r="N321" s="6"/>
      <c r="O321" s="6"/>
      <c r="P321" s="6"/>
      <c r="Q321" s="141"/>
    </row>
    <row r="322" spans="1:17" ht="30" x14ac:dyDescent="0.2">
      <c r="A322" s="68" t="s">
        <v>7</v>
      </c>
      <c r="B322" s="120"/>
      <c r="C322" s="12"/>
      <c r="D322" s="12"/>
      <c r="E322" s="12"/>
      <c r="F322" s="105" t="s">
        <v>385</v>
      </c>
      <c r="G322" s="6"/>
      <c r="H322" s="6"/>
      <c r="I322" s="6"/>
      <c r="J322" s="6"/>
      <c r="K322" s="6"/>
      <c r="L322" s="121"/>
      <c r="N322" s="6"/>
      <c r="O322" s="6"/>
      <c r="P322" s="6"/>
      <c r="Q322" s="141"/>
    </row>
    <row r="323" spans="1:17" ht="10.5" thickBot="1" x14ac:dyDescent="0.25">
      <c r="A323" s="68" t="s">
        <v>8</v>
      </c>
      <c r="B323" s="122"/>
      <c r="C323" s="14"/>
      <c r="D323" s="14"/>
      <c r="E323" s="14"/>
      <c r="F323" s="106" t="s">
        <v>488</v>
      </c>
      <c r="G323" s="7"/>
      <c r="H323" s="7"/>
      <c r="I323" s="7"/>
      <c r="J323" s="7"/>
      <c r="K323" s="7"/>
      <c r="L323" s="123"/>
      <c r="N323" s="6"/>
      <c r="O323" s="6"/>
      <c r="P323" s="6"/>
      <c r="Q323" s="141"/>
    </row>
    <row r="324" spans="1:17" ht="11" thickBot="1" x14ac:dyDescent="0.25">
      <c r="A324" s="68" t="s">
        <v>6</v>
      </c>
      <c r="B324" s="118">
        <f>1+MAX($B$13:B323)</f>
        <v>74</v>
      </c>
      <c r="C324" s="55" t="s">
        <v>310</v>
      </c>
      <c r="D324" s="75"/>
      <c r="E324" s="55" t="s">
        <v>162</v>
      </c>
      <c r="F324" s="76" t="s">
        <v>312</v>
      </c>
      <c r="G324" s="55" t="s">
        <v>309</v>
      </c>
      <c r="H324" s="56">
        <v>1.53</v>
      </c>
      <c r="I324" s="79"/>
      <c r="J324" s="56" t="str">
        <f>IF(ISNUMBER(I324),ROUND(H324*I324,3),"")</f>
        <v/>
      </c>
      <c r="K324" s="58"/>
      <c r="L324" s="119">
        <f>ROUND(H324*K324,2)</f>
        <v>0</v>
      </c>
      <c r="N324" s="142"/>
      <c r="O324" s="143"/>
      <c r="P324" s="144"/>
      <c r="Q324" s="141"/>
    </row>
    <row r="325" spans="1:17" x14ac:dyDescent="0.2">
      <c r="A325" s="68" t="s">
        <v>5</v>
      </c>
      <c r="B325" s="120"/>
      <c r="C325" s="12"/>
      <c r="D325" s="12"/>
      <c r="E325" s="12"/>
      <c r="F325" s="77"/>
      <c r="G325" s="6"/>
      <c r="H325" s="6"/>
      <c r="I325" s="6"/>
      <c r="J325" s="6"/>
      <c r="K325" s="6"/>
      <c r="L325" s="121"/>
      <c r="N325" s="6"/>
      <c r="O325" s="6"/>
      <c r="P325" s="6"/>
      <c r="Q325" s="141"/>
    </row>
    <row r="326" spans="1:17" ht="40" x14ac:dyDescent="0.2">
      <c r="A326" s="68" t="s">
        <v>7</v>
      </c>
      <c r="B326" s="120"/>
      <c r="C326" s="12"/>
      <c r="D326" s="12"/>
      <c r="E326" s="12"/>
      <c r="F326" s="105" t="s">
        <v>386</v>
      </c>
      <c r="G326" s="6"/>
      <c r="H326" s="6"/>
      <c r="I326" s="6"/>
      <c r="J326" s="6"/>
      <c r="K326" s="6"/>
      <c r="L326" s="121"/>
      <c r="N326" s="6"/>
      <c r="O326" s="6"/>
      <c r="P326" s="6"/>
      <c r="Q326" s="141"/>
    </row>
    <row r="327" spans="1:17" ht="10.5" thickBot="1" x14ac:dyDescent="0.25">
      <c r="A327" s="68" t="s">
        <v>8</v>
      </c>
      <c r="B327" s="122"/>
      <c r="C327" s="14"/>
      <c r="D327" s="14"/>
      <c r="E327" s="14"/>
      <c r="F327" s="106" t="s">
        <v>488</v>
      </c>
      <c r="G327" s="7"/>
      <c r="H327" s="7"/>
      <c r="I327" s="7"/>
      <c r="J327" s="7"/>
      <c r="K327" s="7"/>
      <c r="L327" s="123"/>
      <c r="N327" s="6"/>
      <c r="O327" s="6"/>
      <c r="P327" s="6"/>
      <c r="Q327" s="141"/>
    </row>
    <row r="328" spans="1:17" ht="11" thickBot="1" x14ac:dyDescent="0.25">
      <c r="B328" s="118">
        <f>1+MAX($B$13:B327)</f>
        <v>75</v>
      </c>
      <c r="C328" s="55" t="s">
        <v>452</v>
      </c>
      <c r="D328" s="75"/>
      <c r="E328" s="55" t="s">
        <v>162</v>
      </c>
      <c r="F328" s="76" t="s">
        <v>313</v>
      </c>
      <c r="G328" s="55" t="s">
        <v>309</v>
      </c>
      <c r="H328" s="56">
        <v>0.54</v>
      </c>
      <c r="I328" s="79"/>
      <c r="J328" s="56"/>
      <c r="K328" s="58"/>
      <c r="L328" s="119">
        <f>ROUND((ROUND(H329,3))*(ROUND(K328,2)),2)</f>
        <v>0</v>
      </c>
      <c r="N328" s="142"/>
      <c r="O328" s="143"/>
      <c r="P328" s="144"/>
      <c r="Q328" s="141"/>
    </row>
    <row r="329" spans="1:17" x14ac:dyDescent="0.2">
      <c r="B329" s="120"/>
      <c r="C329" s="12"/>
      <c r="D329" s="12"/>
      <c r="E329" s="12"/>
      <c r="F329" s="77"/>
      <c r="G329" s="6"/>
      <c r="H329" s="6"/>
      <c r="I329" s="6"/>
      <c r="J329" s="6"/>
      <c r="K329" s="6"/>
      <c r="L329" s="121"/>
      <c r="N329" s="6"/>
      <c r="O329" s="6"/>
      <c r="P329" s="6"/>
      <c r="Q329" s="141"/>
    </row>
    <row r="330" spans="1:17" ht="50" x14ac:dyDescent="0.2">
      <c r="B330" s="120"/>
      <c r="C330" s="12"/>
      <c r="D330" s="12"/>
      <c r="E330" s="12"/>
      <c r="F330" s="105" t="s">
        <v>387</v>
      </c>
      <c r="G330" s="6"/>
      <c r="H330" s="6"/>
      <c r="I330" s="6"/>
      <c r="J330" s="6"/>
      <c r="K330" s="6"/>
      <c r="L330" s="121"/>
      <c r="N330" s="6"/>
      <c r="O330" s="6"/>
      <c r="P330" s="6"/>
      <c r="Q330" s="141"/>
    </row>
    <row r="331" spans="1:17" ht="10.5" thickBot="1" x14ac:dyDescent="0.25">
      <c r="B331" s="122"/>
      <c r="C331" s="14"/>
      <c r="D331" s="14"/>
      <c r="E331" s="14"/>
      <c r="F331" s="106" t="s">
        <v>488</v>
      </c>
      <c r="G331" s="7"/>
      <c r="H331" s="7"/>
      <c r="I331" s="7"/>
      <c r="J331" s="7"/>
      <c r="K331" s="7"/>
      <c r="L331" s="123"/>
      <c r="N331" s="6"/>
      <c r="O331" s="6"/>
      <c r="P331" s="6"/>
      <c r="Q331" s="141"/>
    </row>
    <row r="332" spans="1:17" ht="22.5" customHeight="1" thickBot="1" x14ac:dyDescent="0.25">
      <c r="B332" s="118">
        <f>1+MAX($B$13:B331)</f>
        <v>76</v>
      </c>
      <c r="C332" s="55" t="s">
        <v>318</v>
      </c>
      <c r="D332" s="75"/>
      <c r="E332" s="55" t="s">
        <v>162</v>
      </c>
      <c r="F332" s="76" t="s">
        <v>314</v>
      </c>
      <c r="G332" s="55" t="s">
        <v>309</v>
      </c>
      <c r="H332" s="56">
        <v>0.48</v>
      </c>
      <c r="I332" s="79"/>
      <c r="J332" s="56"/>
      <c r="K332" s="58"/>
      <c r="L332" s="119">
        <f>ROUND((ROUND(H333,3))*(ROUND(K332,2)),2)</f>
        <v>0</v>
      </c>
      <c r="N332" s="142"/>
      <c r="O332" s="143"/>
      <c r="P332" s="144"/>
      <c r="Q332" s="141"/>
    </row>
    <row r="333" spans="1:17" x14ac:dyDescent="0.2">
      <c r="B333" s="120"/>
      <c r="C333" s="12"/>
      <c r="D333" s="12"/>
      <c r="E333" s="12"/>
      <c r="F333" s="77"/>
      <c r="G333" s="6"/>
      <c r="H333" s="6"/>
      <c r="I333" s="6"/>
      <c r="J333" s="6"/>
      <c r="K333" s="6"/>
      <c r="L333" s="121"/>
      <c r="N333" s="6"/>
      <c r="O333" s="6"/>
      <c r="P333" s="6"/>
      <c r="Q333" s="141"/>
    </row>
    <row r="334" spans="1:17" ht="40" x14ac:dyDescent="0.2">
      <c r="B334" s="120"/>
      <c r="C334" s="12"/>
      <c r="D334" s="12"/>
      <c r="E334" s="12"/>
      <c r="F334" s="105" t="s">
        <v>388</v>
      </c>
      <c r="G334" s="6"/>
      <c r="H334" s="6"/>
      <c r="I334" s="6"/>
      <c r="J334" s="6"/>
      <c r="K334" s="6"/>
      <c r="L334" s="121"/>
      <c r="N334" s="6"/>
      <c r="O334" s="6"/>
      <c r="P334" s="6"/>
      <c r="Q334" s="141"/>
    </row>
    <row r="335" spans="1:17" ht="10.5" thickBot="1" x14ac:dyDescent="0.25">
      <c r="B335" s="122"/>
      <c r="C335" s="14"/>
      <c r="D335" s="14"/>
      <c r="E335" s="14"/>
      <c r="F335" s="106" t="s">
        <v>488</v>
      </c>
      <c r="G335" s="7"/>
      <c r="H335" s="7"/>
      <c r="I335" s="7"/>
      <c r="J335" s="7"/>
      <c r="K335" s="7"/>
      <c r="L335" s="123"/>
      <c r="N335" s="6"/>
      <c r="O335" s="6"/>
      <c r="P335" s="6"/>
      <c r="Q335" s="141"/>
    </row>
    <row r="336" spans="1:17" ht="20.5" thickBot="1" x14ac:dyDescent="0.25">
      <c r="B336" s="118">
        <f>1+MAX($B$13:B335)</f>
        <v>77</v>
      </c>
      <c r="C336" s="55" t="s">
        <v>453</v>
      </c>
      <c r="D336" s="75"/>
      <c r="E336" s="55" t="s">
        <v>162</v>
      </c>
      <c r="F336" s="76" t="s">
        <v>316</v>
      </c>
      <c r="G336" s="55" t="s">
        <v>309</v>
      </c>
      <c r="H336" s="56">
        <v>13.44</v>
      </c>
      <c r="I336" s="79"/>
      <c r="J336" s="56"/>
      <c r="K336" s="58"/>
      <c r="L336" s="119">
        <f>ROUND((ROUND(H337,3))*(ROUND(K336,2)),2)</f>
        <v>0</v>
      </c>
      <c r="N336" s="142"/>
      <c r="O336" s="143"/>
      <c r="P336" s="144"/>
      <c r="Q336" s="141"/>
    </row>
    <row r="337" spans="2:17" x14ac:dyDescent="0.2">
      <c r="B337" s="120"/>
      <c r="C337" s="12"/>
      <c r="D337" s="12"/>
      <c r="E337" s="12"/>
      <c r="F337" s="77"/>
      <c r="G337" s="6"/>
      <c r="H337" s="6"/>
      <c r="I337" s="6"/>
      <c r="J337" s="6"/>
      <c r="K337" s="6"/>
      <c r="L337" s="121"/>
      <c r="N337" s="6"/>
      <c r="O337" s="6"/>
      <c r="P337" s="6"/>
      <c r="Q337" s="141"/>
    </row>
    <row r="338" spans="2:17" ht="30" x14ac:dyDescent="0.2">
      <c r="B338" s="120"/>
      <c r="C338" s="12"/>
      <c r="D338" s="12"/>
      <c r="E338" s="12"/>
      <c r="F338" s="105" t="s">
        <v>389</v>
      </c>
      <c r="G338" s="6"/>
      <c r="H338" s="6"/>
      <c r="I338" s="6"/>
      <c r="J338" s="6"/>
      <c r="K338" s="6"/>
      <c r="L338" s="121"/>
      <c r="N338" s="6"/>
      <c r="O338" s="6"/>
      <c r="P338" s="6"/>
      <c r="Q338" s="141"/>
    </row>
    <row r="339" spans="2:17" ht="10.5" thickBot="1" x14ac:dyDescent="0.25">
      <c r="B339" s="122"/>
      <c r="C339" s="14"/>
      <c r="D339" s="14"/>
      <c r="E339" s="14"/>
      <c r="F339" s="106" t="s">
        <v>488</v>
      </c>
      <c r="G339" s="7"/>
      <c r="H339" s="7"/>
      <c r="I339" s="7"/>
      <c r="J339" s="7"/>
      <c r="K339" s="7"/>
      <c r="L339" s="123"/>
      <c r="N339" s="6"/>
      <c r="O339" s="6"/>
      <c r="P339" s="6"/>
      <c r="Q339" s="141"/>
    </row>
    <row r="340" spans="2:17" ht="20.5" thickBot="1" x14ac:dyDescent="0.25">
      <c r="B340" s="118">
        <f>1+MAX($B$13:B339)</f>
        <v>78</v>
      </c>
      <c r="C340" s="55" t="s">
        <v>320</v>
      </c>
      <c r="D340" s="75"/>
      <c r="E340" s="55" t="s">
        <v>162</v>
      </c>
      <c r="F340" s="76" t="s">
        <v>317</v>
      </c>
      <c r="G340" s="55" t="s">
        <v>309</v>
      </c>
      <c r="H340" s="56">
        <v>30.8</v>
      </c>
      <c r="I340" s="79"/>
      <c r="J340" s="56"/>
      <c r="K340" s="58"/>
      <c r="L340" s="119">
        <f>ROUND((ROUND(H341,3))*(ROUND(K340,2)),2)</f>
        <v>0</v>
      </c>
      <c r="N340" s="142"/>
      <c r="O340" s="143"/>
      <c r="P340" s="144"/>
      <c r="Q340" s="141"/>
    </row>
    <row r="341" spans="2:17" x14ac:dyDescent="0.2">
      <c r="B341" s="120"/>
      <c r="C341" s="12"/>
      <c r="D341" s="12"/>
      <c r="E341" s="12"/>
      <c r="F341" s="77"/>
      <c r="G341" s="6"/>
      <c r="H341" s="6"/>
      <c r="I341" s="6"/>
      <c r="J341" s="6"/>
      <c r="K341" s="6"/>
      <c r="L341" s="121"/>
      <c r="N341" s="6"/>
      <c r="O341" s="6"/>
      <c r="P341" s="6"/>
      <c r="Q341" s="141"/>
    </row>
    <row r="342" spans="2:17" ht="30" x14ac:dyDescent="0.2">
      <c r="B342" s="120"/>
      <c r="C342" s="12"/>
      <c r="D342" s="12"/>
      <c r="E342" s="12"/>
      <c r="F342" s="105" t="s">
        <v>390</v>
      </c>
      <c r="G342" s="6"/>
      <c r="H342" s="6"/>
      <c r="I342" s="6"/>
      <c r="J342" s="6"/>
      <c r="K342" s="6"/>
      <c r="L342" s="121"/>
      <c r="N342" s="6"/>
      <c r="O342" s="6"/>
      <c r="P342" s="6"/>
      <c r="Q342" s="141"/>
    </row>
    <row r="343" spans="2:17" ht="10.5" thickBot="1" x14ac:dyDescent="0.25">
      <c r="B343" s="122"/>
      <c r="C343" s="14"/>
      <c r="D343" s="14"/>
      <c r="E343" s="14"/>
      <c r="F343" s="106" t="s">
        <v>130</v>
      </c>
      <c r="G343" s="7"/>
      <c r="H343" s="7"/>
      <c r="I343" s="7"/>
      <c r="J343" s="7"/>
      <c r="K343" s="7"/>
      <c r="L343" s="123"/>
      <c r="N343" s="6"/>
      <c r="O343" s="6"/>
      <c r="P343" s="6"/>
      <c r="Q343" s="141"/>
    </row>
    <row r="344" spans="2:17" ht="20.5" thickBot="1" x14ac:dyDescent="0.25">
      <c r="B344" s="118">
        <f>1+MAX($B$13:B343)</f>
        <v>79</v>
      </c>
      <c r="C344" s="55" t="s">
        <v>454</v>
      </c>
      <c r="D344" s="75"/>
      <c r="E344" s="55" t="s">
        <v>162</v>
      </c>
      <c r="F344" s="76" t="s">
        <v>319</v>
      </c>
      <c r="G344" s="55" t="s">
        <v>309</v>
      </c>
      <c r="H344" s="56">
        <v>12</v>
      </c>
      <c r="I344" s="79"/>
      <c r="J344" s="56"/>
      <c r="K344" s="58"/>
      <c r="L344" s="119">
        <f>ROUND((ROUND(H345,3))*(ROUND(K344,2)),2)</f>
        <v>0</v>
      </c>
      <c r="N344" s="142"/>
      <c r="O344" s="143"/>
      <c r="P344" s="144"/>
      <c r="Q344" s="141"/>
    </row>
    <row r="345" spans="2:17" x14ac:dyDescent="0.2">
      <c r="B345" s="120"/>
      <c r="C345" s="12"/>
      <c r="D345" s="12"/>
      <c r="E345" s="12"/>
      <c r="F345" s="77"/>
      <c r="G345" s="6"/>
      <c r="H345" s="6"/>
      <c r="I345" s="6"/>
      <c r="J345" s="6"/>
      <c r="K345" s="6"/>
      <c r="L345" s="121"/>
      <c r="N345" s="6"/>
      <c r="O345" s="6"/>
      <c r="P345" s="6"/>
      <c r="Q345" s="141"/>
    </row>
    <row r="346" spans="2:17" ht="30" x14ac:dyDescent="0.2">
      <c r="B346" s="120"/>
      <c r="C346" s="12"/>
      <c r="D346" s="12"/>
      <c r="E346" s="12"/>
      <c r="F346" s="105" t="s">
        <v>391</v>
      </c>
      <c r="G346" s="6"/>
      <c r="H346" s="6"/>
      <c r="I346" s="6"/>
      <c r="J346" s="6"/>
      <c r="K346" s="6"/>
      <c r="L346" s="121"/>
      <c r="N346" s="6"/>
      <c r="O346" s="6"/>
      <c r="P346" s="6"/>
      <c r="Q346" s="141"/>
    </row>
    <row r="347" spans="2:17" ht="10.5" thickBot="1" x14ac:dyDescent="0.25">
      <c r="B347" s="122"/>
      <c r="C347" s="14"/>
      <c r="D347" s="14"/>
      <c r="E347" s="14"/>
      <c r="F347" s="106" t="s">
        <v>488</v>
      </c>
      <c r="G347" s="7"/>
      <c r="H347" s="7"/>
      <c r="I347" s="7"/>
      <c r="J347" s="7"/>
      <c r="K347" s="7"/>
      <c r="L347" s="123"/>
      <c r="N347" s="6"/>
      <c r="O347" s="6"/>
      <c r="P347" s="6"/>
      <c r="Q347" s="141"/>
    </row>
    <row r="348" spans="2:17" ht="21.75" customHeight="1" thickBot="1" x14ac:dyDescent="0.25">
      <c r="B348" s="118">
        <f>1+MAX($B$13:B347)</f>
        <v>80</v>
      </c>
      <c r="C348" s="55" t="s">
        <v>455</v>
      </c>
      <c r="D348" s="75"/>
      <c r="E348" s="55" t="s">
        <v>162</v>
      </c>
      <c r="F348" s="76" t="s">
        <v>321</v>
      </c>
      <c r="G348" s="55" t="s">
        <v>309</v>
      </c>
      <c r="H348" s="56">
        <v>504</v>
      </c>
      <c r="I348" s="79"/>
      <c r="J348" s="56"/>
      <c r="K348" s="58"/>
      <c r="L348" s="119">
        <f>ROUND((ROUND(H349,3))*(ROUND(K348,2)),2)</f>
        <v>0</v>
      </c>
      <c r="N348" s="142"/>
      <c r="O348" s="143"/>
      <c r="P348" s="144"/>
      <c r="Q348" s="141"/>
    </row>
    <row r="349" spans="2:17" x14ac:dyDescent="0.2">
      <c r="B349" s="120"/>
      <c r="C349" s="12"/>
      <c r="D349" s="12"/>
      <c r="E349" s="12"/>
      <c r="F349" s="77"/>
      <c r="G349" s="6"/>
      <c r="H349" s="6"/>
      <c r="I349" s="6"/>
      <c r="J349" s="6"/>
      <c r="K349" s="6"/>
      <c r="L349" s="121"/>
      <c r="N349" s="6"/>
      <c r="O349" s="6"/>
      <c r="P349" s="6"/>
      <c r="Q349" s="141"/>
    </row>
    <row r="350" spans="2:17" ht="30" x14ac:dyDescent="0.2">
      <c r="B350" s="120"/>
      <c r="C350" s="12"/>
      <c r="D350" s="12"/>
      <c r="E350" s="12"/>
      <c r="F350" s="105" t="s">
        <v>392</v>
      </c>
      <c r="G350" s="6"/>
      <c r="H350" s="6"/>
      <c r="I350" s="6"/>
      <c r="J350" s="6"/>
      <c r="K350" s="6"/>
      <c r="L350" s="121"/>
      <c r="N350" s="6"/>
      <c r="O350" s="6"/>
      <c r="P350" s="6"/>
      <c r="Q350" s="141"/>
    </row>
    <row r="351" spans="2:17" ht="10.5" thickBot="1" x14ac:dyDescent="0.25">
      <c r="B351" s="122"/>
      <c r="C351" s="14"/>
      <c r="D351" s="14"/>
      <c r="E351" s="14"/>
      <c r="F351" s="106" t="s">
        <v>130</v>
      </c>
      <c r="G351" s="7"/>
      <c r="H351" s="7"/>
      <c r="I351" s="7"/>
      <c r="J351" s="7"/>
      <c r="K351" s="7"/>
      <c r="L351" s="123"/>
      <c r="N351" s="6"/>
      <c r="O351" s="6"/>
      <c r="P351" s="6"/>
      <c r="Q351" s="141"/>
    </row>
    <row r="352" spans="2:17" ht="20.5" thickBot="1" x14ac:dyDescent="0.25">
      <c r="B352" s="118">
        <f>1+MAX($B$13:B351)</f>
        <v>81</v>
      </c>
      <c r="C352" s="55" t="s">
        <v>456</v>
      </c>
      <c r="D352" s="75"/>
      <c r="E352" s="55" t="s">
        <v>162</v>
      </c>
      <c r="F352" s="76" t="s">
        <v>322</v>
      </c>
      <c r="G352" s="55" t="s">
        <v>309</v>
      </c>
      <c r="H352" s="56">
        <v>56</v>
      </c>
      <c r="I352" s="79"/>
      <c r="J352" s="56"/>
      <c r="K352" s="58"/>
      <c r="L352" s="119">
        <f>ROUND((ROUND(H353,3))*(ROUND(K352,2)),2)</f>
        <v>0</v>
      </c>
      <c r="N352" s="142"/>
      <c r="O352" s="143"/>
      <c r="P352" s="144"/>
      <c r="Q352" s="141"/>
    </row>
    <row r="353" spans="1:17" x14ac:dyDescent="0.2">
      <c r="B353" s="120"/>
      <c r="C353" s="12"/>
      <c r="D353" s="12"/>
      <c r="E353" s="12"/>
      <c r="F353" s="77" t="s">
        <v>325</v>
      </c>
      <c r="G353" s="6"/>
      <c r="H353" s="6"/>
      <c r="I353" s="6"/>
      <c r="J353" s="6"/>
      <c r="K353" s="6"/>
      <c r="L353" s="121"/>
      <c r="N353" s="6"/>
      <c r="O353" s="6"/>
      <c r="P353" s="6"/>
      <c r="Q353" s="141"/>
    </row>
    <row r="354" spans="1:17" x14ac:dyDescent="0.2">
      <c r="B354" s="120"/>
      <c r="C354" s="12"/>
      <c r="D354" s="12"/>
      <c r="E354" s="12"/>
      <c r="F354" s="105" t="s">
        <v>344</v>
      </c>
      <c r="G354" s="6"/>
      <c r="H354" s="6"/>
      <c r="I354" s="6"/>
      <c r="J354" s="6"/>
      <c r="K354" s="6"/>
      <c r="L354" s="121"/>
      <c r="N354" s="6"/>
      <c r="O354" s="6"/>
      <c r="P354" s="6"/>
      <c r="Q354" s="141"/>
    </row>
    <row r="355" spans="1:17" ht="10.5" thickBot="1" x14ac:dyDescent="0.25">
      <c r="B355" s="122"/>
      <c r="C355" s="14"/>
      <c r="D355" s="14"/>
      <c r="E355" s="14"/>
      <c r="F355" s="106" t="s">
        <v>488</v>
      </c>
      <c r="G355" s="7"/>
      <c r="H355" s="7"/>
      <c r="I355" s="7"/>
      <c r="J355" s="7"/>
      <c r="K355" s="7"/>
      <c r="L355" s="123"/>
      <c r="N355" s="6"/>
      <c r="O355" s="6"/>
      <c r="P355" s="6"/>
      <c r="Q355" s="141"/>
    </row>
    <row r="356" spans="1:17" ht="11" thickBot="1" x14ac:dyDescent="0.25">
      <c r="A356" s="8" t="s">
        <v>6</v>
      </c>
      <c r="B356" s="118">
        <f>1+MAX($B$13:B355)</f>
        <v>82</v>
      </c>
      <c r="C356" s="55" t="s">
        <v>457</v>
      </c>
      <c r="D356" s="75"/>
      <c r="E356" s="55" t="s">
        <v>162</v>
      </c>
      <c r="F356" s="76" t="s">
        <v>339</v>
      </c>
      <c r="G356" s="55" t="s">
        <v>205</v>
      </c>
      <c r="H356" s="56">
        <v>91.875</v>
      </c>
      <c r="I356" s="79"/>
      <c r="J356" s="56" t="str">
        <f>IF(ISNUMBER(I356),ROUND(H356*I356,3),"")</f>
        <v/>
      </c>
      <c r="K356" s="58"/>
      <c r="L356" s="119">
        <f>ROUND(H356*K356,2)</f>
        <v>0</v>
      </c>
      <c r="N356" s="142"/>
      <c r="O356" s="143"/>
      <c r="P356" s="144"/>
      <c r="Q356" s="141"/>
    </row>
    <row r="357" spans="1:17" ht="10.5" customHeight="1" x14ac:dyDescent="0.2">
      <c r="A357" s="68" t="s">
        <v>5</v>
      </c>
      <c r="B357" s="120"/>
      <c r="C357" s="12"/>
      <c r="D357" s="12"/>
      <c r="E357" s="12"/>
      <c r="F357" s="133" t="s">
        <v>393</v>
      </c>
      <c r="G357" s="6"/>
      <c r="H357" s="6"/>
      <c r="I357" s="6"/>
      <c r="J357" s="6"/>
      <c r="K357" s="6"/>
      <c r="L357" s="121"/>
      <c r="N357" s="6"/>
      <c r="O357" s="6"/>
      <c r="P357" s="6"/>
      <c r="Q357" s="141"/>
    </row>
    <row r="358" spans="1:17" ht="50" x14ac:dyDescent="0.2">
      <c r="A358" s="68" t="s">
        <v>7</v>
      </c>
      <c r="B358" s="120"/>
      <c r="C358" s="12"/>
      <c r="D358" s="12"/>
      <c r="E358" s="12"/>
      <c r="F358" s="105" t="s">
        <v>476</v>
      </c>
      <c r="G358" s="6"/>
      <c r="H358" s="6"/>
      <c r="I358" s="6"/>
      <c r="J358" s="6"/>
      <c r="K358" s="6"/>
      <c r="L358" s="121"/>
      <c r="N358" s="6"/>
      <c r="O358" s="6"/>
      <c r="P358" s="6"/>
      <c r="Q358" s="141"/>
    </row>
    <row r="359" spans="1:17" ht="10.5" thickBot="1" x14ac:dyDescent="0.25">
      <c r="A359" s="68" t="s">
        <v>8</v>
      </c>
      <c r="B359" s="122"/>
      <c r="C359" s="14"/>
      <c r="D359" s="14"/>
      <c r="E359" s="14"/>
      <c r="F359" s="106" t="s">
        <v>489</v>
      </c>
      <c r="G359" s="7"/>
      <c r="H359" s="7"/>
      <c r="I359" s="7"/>
      <c r="J359" s="7"/>
      <c r="K359" s="7"/>
      <c r="L359" s="123"/>
      <c r="N359" s="6"/>
      <c r="O359" s="6"/>
      <c r="P359" s="6"/>
      <c r="Q359" s="141"/>
    </row>
    <row r="360" spans="1:17" ht="11" thickBot="1" x14ac:dyDescent="0.25">
      <c r="B360" s="118">
        <f>1+MAX($B$13:B359)</f>
        <v>83</v>
      </c>
      <c r="C360" s="55" t="s">
        <v>458</v>
      </c>
      <c r="D360" s="75"/>
      <c r="E360" s="55" t="s">
        <v>162</v>
      </c>
      <c r="F360" s="76" t="s">
        <v>340</v>
      </c>
      <c r="G360" s="55" t="s">
        <v>205</v>
      </c>
      <c r="H360" s="56">
        <v>91.875</v>
      </c>
      <c r="I360" s="79"/>
      <c r="J360" s="56"/>
      <c r="K360" s="58"/>
      <c r="L360" s="119">
        <f>ROUND((ROUND(H361,3))*(ROUND(K360,2)),2)</f>
        <v>0</v>
      </c>
      <c r="N360" s="142"/>
      <c r="O360" s="143"/>
      <c r="P360" s="144"/>
      <c r="Q360" s="141"/>
    </row>
    <row r="361" spans="1:17" ht="11.25" customHeight="1" x14ac:dyDescent="0.2">
      <c r="B361" s="120"/>
      <c r="C361" s="12"/>
      <c r="D361" s="12"/>
      <c r="E361" s="12"/>
      <c r="F361" s="133" t="s">
        <v>393</v>
      </c>
      <c r="G361" s="6"/>
      <c r="H361" s="6"/>
      <c r="I361" s="6"/>
      <c r="J361" s="6"/>
      <c r="K361" s="6"/>
      <c r="L361" s="121"/>
      <c r="N361" s="6"/>
      <c r="O361" s="6"/>
      <c r="P361" s="6"/>
      <c r="Q361" s="141"/>
    </row>
    <row r="362" spans="1:17" ht="50" x14ac:dyDescent="0.2">
      <c r="B362" s="120"/>
      <c r="C362" s="12"/>
      <c r="D362" s="12"/>
      <c r="E362" s="12"/>
      <c r="F362" s="105" t="s">
        <v>477</v>
      </c>
      <c r="G362" s="6"/>
      <c r="H362" s="6"/>
      <c r="I362" s="6"/>
      <c r="J362" s="6"/>
      <c r="K362" s="6"/>
      <c r="L362" s="121"/>
      <c r="N362" s="6"/>
      <c r="O362" s="6"/>
      <c r="P362" s="6"/>
      <c r="Q362" s="141"/>
    </row>
    <row r="363" spans="1:17" ht="10.5" thickBot="1" x14ac:dyDescent="0.25">
      <c r="B363" s="122"/>
      <c r="C363" s="14"/>
      <c r="D363" s="14"/>
      <c r="E363" s="14"/>
      <c r="F363" s="106" t="s">
        <v>490</v>
      </c>
      <c r="G363" s="7"/>
      <c r="H363" s="7"/>
      <c r="I363" s="7"/>
      <c r="J363" s="7"/>
      <c r="K363" s="7"/>
      <c r="L363" s="123"/>
      <c r="N363" s="6"/>
      <c r="O363" s="6"/>
      <c r="P363" s="6"/>
      <c r="Q363" s="141"/>
    </row>
    <row r="364" spans="1:17" ht="13.5" thickBot="1" x14ac:dyDescent="0.25">
      <c r="A364" s="110" t="s">
        <v>82</v>
      </c>
      <c r="B364" s="130" t="s">
        <v>157</v>
      </c>
      <c r="C364" s="115" t="str">
        <f xml:space="preserve"> CONCATENATE("za Díl ",C319)</f>
        <v>za Díl M9</v>
      </c>
      <c r="D364" s="112"/>
      <c r="E364" s="112"/>
      <c r="F364" s="111" t="s">
        <v>308</v>
      </c>
      <c r="G364" s="113"/>
      <c r="H364" s="113"/>
      <c r="I364" s="113"/>
      <c r="J364" s="114"/>
      <c r="K364" s="113"/>
      <c r="L364" s="131">
        <f>SUM(L320:L363)</f>
        <v>0</v>
      </c>
      <c r="N364" s="145"/>
      <c r="O364" s="146"/>
      <c r="P364" s="147"/>
      <c r="Q364" s="141"/>
    </row>
    <row r="365" spans="1:17" ht="13.5" thickBot="1" x14ac:dyDescent="0.25">
      <c r="A365" s="67" t="s">
        <v>29</v>
      </c>
      <c r="B365" s="116" t="s">
        <v>19</v>
      </c>
      <c r="C365" s="100" t="s">
        <v>324</v>
      </c>
      <c r="D365" s="101"/>
      <c r="E365" s="101"/>
      <c r="F365" s="100" t="s">
        <v>422</v>
      </c>
      <c r="G365" s="102"/>
      <c r="H365" s="102"/>
      <c r="I365" s="102"/>
      <c r="J365" s="103"/>
      <c r="K365" s="102"/>
      <c r="L365" s="117"/>
      <c r="N365" s="148"/>
      <c r="O365" s="149"/>
      <c r="P365" s="150"/>
      <c r="Q365" s="141"/>
    </row>
    <row r="366" spans="1:17" ht="20.5" thickBot="1" x14ac:dyDescent="0.25">
      <c r="A366" s="68" t="s">
        <v>6</v>
      </c>
      <c r="B366" s="118">
        <f>1+MAX($B$13:B365)</f>
        <v>84</v>
      </c>
      <c r="C366" s="55" t="s">
        <v>459</v>
      </c>
      <c r="D366" s="75"/>
      <c r="E366" s="55" t="s">
        <v>162</v>
      </c>
      <c r="F366" s="76" t="s">
        <v>326</v>
      </c>
      <c r="G366" s="55" t="s">
        <v>323</v>
      </c>
      <c r="H366" s="56">
        <v>9</v>
      </c>
      <c r="I366" s="79"/>
      <c r="J366" s="56" t="str">
        <f>IF(ISNUMBER(I366),ROUND(H366*I366,3),"")</f>
        <v/>
      </c>
      <c r="K366" s="58"/>
      <c r="L366" s="119">
        <f>ROUND(H366*K366,2)</f>
        <v>0</v>
      </c>
      <c r="N366" s="142"/>
      <c r="O366" s="143"/>
      <c r="P366" s="144"/>
      <c r="Q366" s="141"/>
    </row>
    <row r="367" spans="1:17" x14ac:dyDescent="0.2">
      <c r="A367" s="68" t="s">
        <v>5</v>
      </c>
      <c r="B367" s="120"/>
      <c r="C367" s="12"/>
      <c r="D367" s="12"/>
      <c r="E367" s="12"/>
      <c r="F367" s="77"/>
      <c r="G367" s="6"/>
      <c r="H367" s="6"/>
      <c r="I367" s="6"/>
      <c r="J367" s="6"/>
      <c r="K367" s="6"/>
      <c r="L367" s="121"/>
      <c r="N367" s="6"/>
      <c r="O367" s="6"/>
      <c r="P367" s="6"/>
      <c r="Q367" s="141"/>
    </row>
    <row r="368" spans="1:17" ht="20" x14ac:dyDescent="0.2">
      <c r="A368" s="68" t="s">
        <v>7</v>
      </c>
      <c r="B368" s="120"/>
      <c r="C368" s="12"/>
      <c r="D368" s="12"/>
      <c r="E368" s="12"/>
      <c r="F368" s="105" t="s">
        <v>394</v>
      </c>
      <c r="G368" s="6"/>
      <c r="H368" s="6"/>
      <c r="I368" s="6"/>
      <c r="J368" s="6"/>
      <c r="K368" s="6"/>
      <c r="L368" s="121"/>
      <c r="N368" s="6"/>
      <c r="O368" s="6"/>
      <c r="P368" s="6"/>
      <c r="Q368" s="141"/>
    </row>
    <row r="369" spans="1:17" ht="10.5" thickBot="1" x14ac:dyDescent="0.25">
      <c r="A369" s="68" t="s">
        <v>8</v>
      </c>
      <c r="B369" s="122"/>
      <c r="C369" s="14"/>
      <c r="D369" s="14"/>
      <c r="E369" s="14"/>
      <c r="F369" s="106" t="s">
        <v>337</v>
      </c>
      <c r="G369" s="7"/>
      <c r="H369" s="7"/>
      <c r="I369" s="7"/>
      <c r="J369" s="7"/>
      <c r="K369" s="7"/>
      <c r="L369" s="123"/>
      <c r="N369" s="6"/>
      <c r="O369" s="6"/>
      <c r="P369" s="6"/>
      <c r="Q369" s="141"/>
    </row>
    <row r="370" spans="1:17" ht="22.5" customHeight="1" thickBot="1" x14ac:dyDescent="0.25">
      <c r="A370" s="68" t="s">
        <v>6</v>
      </c>
      <c r="B370" s="118">
        <f>1+MAX($B$13:B369)</f>
        <v>85</v>
      </c>
      <c r="C370" s="55" t="s">
        <v>460</v>
      </c>
      <c r="D370" s="75"/>
      <c r="E370" s="55" t="s">
        <v>162</v>
      </c>
      <c r="F370" s="76" t="s">
        <v>327</v>
      </c>
      <c r="G370" s="55" t="s">
        <v>323</v>
      </c>
      <c r="H370" s="56">
        <v>0.24</v>
      </c>
      <c r="I370" s="79"/>
      <c r="J370" s="56" t="str">
        <f>IF(ISNUMBER(I370),ROUND(H370*I370,3),"")</f>
        <v/>
      </c>
      <c r="K370" s="58"/>
      <c r="L370" s="119">
        <f>ROUND(H370*K370,2)</f>
        <v>0</v>
      </c>
      <c r="N370" s="142"/>
      <c r="O370" s="143"/>
      <c r="P370" s="144"/>
      <c r="Q370" s="141"/>
    </row>
    <row r="371" spans="1:17" x14ac:dyDescent="0.2">
      <c r="A371" s="68" t="s">
        <v>5</v>
      </c>
      <c r="B371" s="120"/>
      <c r="C371" s="12"/>
      <c r="D371" s="12"/>
      <c r="E371" s="12"/>
      <c r="F371" s="77"/>
      <c r="G371" s="6"/>
      <c r="H371" s="6"/>
      <c r="I371" s="6"/>
      <c r="J371" s="6"/>
      <c r="K371" s="6"/>
      <c r="L371" s="121"/>
      <c r="N371" s="6"/>
      <c r="O371" s="6"/>
      <c r="P371" s="6"/>
      <c r="Q371" s="141"/>
    </row>
    <row r="372" spans="1:17" ht="20" x14ac:dyDescent="0.2">
      <c r="A372" s="68" t="s">
        <v>7</v>
      </c>
      <c r="B372" s="120"/>
      <c r="C372" s="12"/>
      <c r="D372" s="12"/>
      <c r="E372" s="12"/>
      <c r="F372" s="105" t="s">
        <v>395</v>
      </c>
      <c r="G372" s="6"/>
      <c r="H372" s="6"/>
      <c r="I372" s="6"/>
      <c r="J372" s="6"/>
      <c r="K372" s="6"/>
      <c r="L372" s="121"/>
      <c r="N372" s="6"/>
      <c r="O372" s="6"/>
      <c r="P372" s="6"/>
      <c r="Q372" s="141"/>
    </row>
    <row r="373" spans="1:17" ht="10.5" thickBot="1" x14ac:dyDescent="0.25">
      <c r="A373" s="68" t="s">
        <v>8</v>
      </c>
      <c r="B373" s="122"/>
      <c r="C373" s="14"/>
      <c r="D373" s="14"/>
      <c r="E373" s="14"/>
      <c r="F373" s="106" t="s">
        <v>336</v>
      </c>
      <c r="G373" s="7"/>
      <c r="H373" s="7"/>
      <c r="I373" s="7"/>
      <c r="J373" s="7"/>
      <c r="K373" s="7"/>
      <c r="L373" s="123"/>
      <c r="N373" s="6"/>
      <c r="O373" s="6"/>
      <c r="P373" s="6"/>
      <c r="Q373" s="141"/>
    </row>
    <row r="374" spans="1:17" ht="20.5" thickBot="1" x14ac:dyDescent="0.25">
      <c r="A374" s="68" t="s">
        <v>6</v>
      </c>
      <c r="B374" s="118">
        <f>1+MAX($B$13:B373)</f>
        <v>86</v>
      </c>
      <c r="C374" s="55" t="s">
        <v>461</v>
      </c>
      <c r="D374" s="75"/>
      <c r="E374" s="55" t="s">
        <v>162</v>
      </c>
      <c r="F374" s="76" t="s">
        <v>328</v>
      </c>
      <c r="G374" s="55" t="s">
        <v>323</v>
      </c>
      <c r="H374" s="56">
        <v>0.7</v>
      </c>
      <c r="I374" s="79"/>
      <c r="J374" s="56" t="str">
        <f>IF(ISNUMBER(I374),ROUND(H374*I374,3),"")</f>
        <v/>
      </c>
      <c r="K374" s="58"/>
      <c r="L374" s="119">
        <f>ROUND(H374*K374,2)</f>
        <v>0</v>
      </c>
      <c r="N374" s="142"/>
      <c r="O374" s="143"/>
      <c r="P374" s="144"/>
      <c r="Q374" s="141"/>
    </row>
    <row r="375" spans="1:17" x14ac:dyDescent="0.2">
      <c r="A375" s="68" t="s">
        <v>5</v>
      </c>
      <c r="B375" s="120"/>
      <c r="C375" s="12"/>
      <c r="D375" s="12"/>
      <c r="E375" s="12"/>
      <c r="F375" s="77"/>
      <c r="G375" s="6"/>
      <c r="H375" s="6"/>
      <c r="I375" s="6"/>
      <c r="J375" s="6"/>
      <c r="K375" s="6"/>
      <c r="L375" s="121"/>
      <c r="N375" s="6"/>
      <c r="O375" s="6"/>
      <c r="P375" s="6"/>
      <c r="Q375" s="141"/>
    </row>
    <row r="376" spans="1:17" ht="30" x14ac:dyDescent="0.2">
      <c r="A376" s="68" t="s">
        <v>7</v>
      </c>
      <c r="B376" s="120"/>
      <c r="C376" s="12"/>
      <c r="D376" s="12"/>
      <c r="E376" s="12"/>
      <c r="F376" s="105" t="s">
        <v>396</v>
      </c>
      <c r="G376" s="6"/>
      <c r="H376" s="6"/>
      <c r="I376" s="6"/>
      <c r="J376" s="6"/>
      <c r="K376" s="6"/>
      <c r="L376" s="121"/>
      <c r="N376" s="6"/>
      <c r="O376" s="6"/>
      <c r="P376" s="6"/>
      <c r="Q376" s="141"/>
    </row>
    <row r="377" spans="1:17" ht="10.5" thickBot="1" x14ac:dyDescent="0.25">
      <c r="A377" s="68" t="s">
        <v>8</v>
      </c>
      <c r="B377" s="122"/>
      <c r="C377" s="14"/>
      <c r="D377" s="14"/>
      <c r="E377" s="14"/>
      <c r="F377" s="106" t="s">
        <v>335</v>
      </c>
      <c r="G377" s="7"/>
      <c r="H377" s="7"/>
      <c r="I377" s="7"/>
      <c r="J377" s="7"/>
      <c r="K377" s="7"/>
      <c r="L377" s="123"/>
      <c r="N377" s="6"/>
      <c r="O377" s="6"/>
      <c r="P377" s="6"/>
      <c r="Q377" s="141"/>
    </row>
    <row r="378" spans="1:17" ht="11" thickBot="1" x14ac:dyDescent="0.25">
      <c r="A378" s="68" t="s">
        <v>6</v>
      </c>
      <c r="B378" s="118">
        <f>1+MAX($B$13:B377)</f>
        <v>87</v>
      </c>
      <c r="C378" s="55" t="s">
        <v>462</v>
      </c>
      <c r="D378" s="75"/>
      <c r="E378" s="55" t="s">
        <v>162</v>
      </c>
      <c r="F378" s="76" t="s">
        <v>330</v>
      </c>
      <c r="G378" s="55" t="s">
        <v>323</v>
      </c>
      <c r="H378" s="56">
        <v>1</v>
      </c>
      <c r="I378" s="79"/>
      <c r="J378" s="56" t="str">
        <f>IF(ISNUMBER(I378),ROUND(H378*I378,3),"")</f>
        <v/>
      </c>
      <c r="K378" s="58"/>
      <c r="L378" s="119">
        <f>ROUND(H378*K378,2)</f>
        <v>0</v>
      </c>
      <c r="N378" s="142"/>
      <c r="O378" s="143"/>
      <c r="P378" s="144"/>
      <c r="Q378" s="141"/>
    </row>
    <row r="379" spans="1:17" x14ac:dyDescent="0.2">
      <c r="A379" s="68" t="s">
        <v>5</v>
      </c>
      <c r="B379" s="120"/>
      <c r="C379" s="12"/>
      <c r="D379" s="12"/>
      <c r="E379" s="12"/>
      <c r="F379" s="77"/>
      <c r="G379" s="6"/>
      <c r="H379" s="6"/>
      <c r="I379" s="6"/>
      <c r="J379" s="6"/>
      <c r="K379" s="6"/>
      <c r="L379" s="121"/>
      <c r="N379" s="6"/>
      <c r="O379" s="6"/>
      <c r="P379" s="6"/>
      <c r="Q379" s="141"/>
    </row>
    <row r="380" spans="1:17" ht="20" x14ac:dyDescent="0.2">
      <c r="A380" s="68" t="s">
        <v>7</v>
      </c>
      <c r="B380" s="120"/>
      <c r="C380" s="12"/>
      <c r="D380" s="12"/>
      <c r="E380" s="12"/>
      <c r="F380" s="105" t="s">
        <v>397</v>
      </c>
      <c r="G380" s="6"/>
      <c r="H380" s="6"/>
      <c r="I380" s="6"/>
      <c r="J380" s="6"/>
      <c r="K380" s="6"/>
      <c r="L380" s="121"/>
      <c r="N380" s="6"/>
      <c r="O380" s="6"/>
      <c r="P380" s="6"/>
      <c r="Q380" s="141"/>
    </row>
    <row r="381" spans="1:17" ht="10.5" thickBot="1" x14ac:dyDescent="0.25">
      <c r="A381" s="68" t="s">
        <v>8</v>
      </c>
      <c r="B381" s="122"/>
      <c r="C381" s="14"/>
      <c r="D381" s="14"/>
      <c r="E381" s="14"/>
      <c r="F381" s="106" t="s">
        <v>334</v>
      </c>
      <c r="G381" s="7"/>
      <c r="H381" s="7"/>
      <c r="I381" s="7"/>
      <c r="J381" s="7"/>
      <c r="K381" s="7"/>
      <c r="L381" s="123"/>
      <c r="N381" s="6"/>
      <c r="O381" s="6"/>
      <c r="P381" s="6"/>
      <c r="Q381" s="141"/>
    </row>
    <row r="382" spans="1:17" ht="11" thickBot="1" x14ac:dyDescent="0.25">
      <c r="A382" s="68" t="s">
        <v>6</v>
      </c>
      <c r="B382" s="118">
        <f>1+MAX($B$13:B381)</f>
        <v>88</v>
      </c>
      <c r="C382" s="55" t="s">
        <v>463</v>
      </c>
      <c r="D382" s="75"/>
      <c r="E382" s="55" t="s">
        <v>162</v>
      </c>
      <c r="F382" s="76" t="s">
        <v>329</v>
      </c>
      <c r="G382" s="55" t="s">
        <v>323</v>
      </c>
      <c r="H382" s="56">
        <v>1</v>
      </c>
      <c r="I382" s="79"/>
      <c r="J382" s="56" t="str">
        <f>IF(ISNUMBER(I382),ROUND(H382*I382,3),"")</f>
        <v/>
      </c>
      <c r="K382" s="58"/>
      <c r="L382" s="119">
        <f>ROUND(H382*K382,2)</f>
        <v>0</v>
      </c>
      <c r="N382" s="142"/>
      <c r="O382" s="143"/>
      <c r="P382" s="144"/>
      <c r="Q382" s="141"/>
    </row>
    <row r="383" spans="1:17" x14ac:dyDescent="0.2">
      <c r="A383" s="68" t="s">
        <v>5</v>
      </c>
      <c r="B383" s="120"/>
      <c r="C383" s="12"/>
      <c r="D383" s="12"/>
      <c r="E383" s="12"/>
      <c r="F383" s="77"/>
      <c r="G383" s="6"/>
      <c r="H383" s="6"/>
      <c r="I383" s="6"/>
      <c r="J383" s="6"/>
      <c r="K383" s="6"/>
      <c r="L383" s="121"/>
      <c r="N383" s="6"/>
      <c r="O383" s="6"/>
      <c r="P383" s="6"/>
      <c r="Q383" s="141"/>
    </row>
    <row r="384" spans="1:17" ht="30" x14ac:dyDescent="0.2">
      <c r="A384" s="68" t="s">
        <v>7</v>
      </c>
      <c r="B384" s="120"/>
      <c r="C384" s="12"/>
      <c r="D384" s="12"/>
      <c r="E384" s="12"/>
      <c r="F384" s="105" t="s">
        <v>398</v>
      </c>
      <c r="G384" s="6"/>
      <c r="H384" s="6"/>
      <c r="I384" s="6"/>
      <c r="J384" s="6"/>
      <c r="K384" s="6"/>
      <c r="L384" s="121"/>
      <c r="N384" s="6"/>
      <c r="O384" s="6"/>
      <c r="P384" s="6"/>
      <c r="Q384" s="141"/>
    </row>
    <row r="385" spans="1:17" ht="10.5" thickBot="1" x14ac:dyDescent="0.25">
      <c r="A385" s="68" t="s">
        <v>8</v>
      </c>
      <c r="B385" s="122"/>
      <c r="C385" s="14"/>
      <c r="D385" s="14"/>
      <c r="E385" s="14"/>
      <c r="F385" s="106" t="s">
        <v>333</v>
      </c>
      <c r="G385" s="7"/>
      <c r="H385" s="7"/>
      <c r="I385" s="7"/>
      <c r="J385" s="7"/>
      <c r="K385" s="7"/>
      <c r="L385" s="123"/>
      <c r="N385" s="6"/>
      <c r="O385" s="6"/>
      <c r="P385" s="6"/>
      <c r="Q385" s="141"/>
    </row>
    <row r="386" spans="1:17" ht="20.5" thickBot="1" x14ac:dyDescent="0.25">
      <c r="A386" s="68" t="s">
        <v>6</v>
      </c>
      <c r="B386" s="118">
        <f>1+MAX($B$13:B385)</f>
        <v>89</v>
      </c>
      <c r="C386" s="55" t="s">
        <v>464</v>
      </c>
      <c r="D386" s="75"/>
      <c r="E386" s="55" t="s">
        <v>162</v>
      </c>
      <c r="F386" s="76" t="s">
        <v>331</v>
      </c>
      <c r="G386" s="55" t="s">
        <v>323</v>
      </c>
      <c r="H386" s="56">
        <v>80</v>
      </c>
      <c r="I386" s="79"/>
      <c r="J386" s="56" t="str">
        <f>IF(ISNUMBER(I386),ROUND(H386*I386,3),"")</f>
        <v/>
      </c>
      <c r="K386" s="58"/>
      <c r="L386" s="119">
        <f>ROUND(H386*K386,2)</f>
        <v>0</v>
      </c>
      <c r="N386" s="142"/>
      <c r="O386" s="143"/>
      <c r="P386" s="144"/>
      <c r="Q386" s="141"/>
    </row>
    <row r="387" spans="1:17" x14ac:dyDescent="0.2">
      <c r="A387" s="68" t="s">
        <v>5</v>
      </c>
      <c r="B387" s="120"/>
      <c r="C387" s="12"/>
      <c r="D387" s="12"/>
      <c r="E387" s="12"/>
      <c r="F387" s="77"/>
      <c r="G387" s="6"/>
      <c r="H387" s="6"/>
      <c r="I387" s="6"/>
      <c r="J387" s="6"/>
      <c r="K387" s="6"/>
      <c r="L387" s="121"/>
      <c r="N387" s="6"/>
      <c r="O387" s="6"/>
      <c r="P387" s="6"/>
      <c r="Q387" s="141"/>
    </row>
    <row r="388" spans="1:17" ht="30" x14ac:dyDescent="0.2">
      <c r="A388" s="68" t="s">
        <v>7</v>
      </c>
      <c r="B388" s="120"/>
      <c r="C388" s="12"/>
      <c r="D388" s="12"/>
      <c r="E388" s="12"/>
      <c r="F388" s="105" t="s">
        <v>399</v>
      </c>
      <c r="G388" s="6"/>
      <c r="H388" s="6"/>
      <c r="I388" s="6"/>
      <c r="J388" s="6"/>
      <c r="K388" s="6"/>
      <c r="L388" s="121"/>
      <c r="N388" s="6"/>
      <c r="O388" s="6"/>
      <c r="P388" s="6"/>
      <c r="Q388" s="141"/>
    </row>
    <row r="389" spans="1:17" ht="10.5" thickBot="1" x14ac:dyDescent="0.25">
      <c r="A389" s="68" t="s">
        <v>8</v>
      </c>
      <c r="B389" s="122"/>
      <c r="C389" s="14"/>
      <c r="D389" s="14"/>
      <c r="E389" s="14"/>
      <c r="F389" s="106" t="s">
        <v>332</v>
      </c>
      <c r="G389" s="7"/>
      <c r="H389" s="7"/>
      <c r="I389" s="7"/>
      <c r="J389" s="7"/>
      <c r="K389" s="7"/>
      <c r="L389" s="123"/>
      <c r="N389" s="6"/>
      <c r="O389" s="6"/>
      <c r="P389" s="6"/>
      <c r="Q389" s="141"/>
    </row>
    <row r="390" spans="1:17" ht="20.5" thickBot="1" x14ac:dyDescent="0.25">
      <c r="A390" s="68" t="s">
        <v>6</v>
      </c>
      <c r="B390" s="118">
        <f>1+MAX($B$13:B389)</f>
        <v>90</v>
      </c>
      <c r="C390" s="55" t="s">
        <v>465</v>
      </c>
      <c r="D390" s="75"/>
      <c r="E390" s="55" t="s">
        <v>162</v>
      </c>
      <c r="F390" s="76" t="s">
        <v>338</v>
      </c>
      <c r="G390" s="55" t="s">
        <v>323</v>
      </c>
      <c r="H390" s="56">
        <v>165.375</v>
      </c>
      <c r="I390" s="79"/>
      <c r="J390" s="56" t="str">
        <f>IF(ISNUMBER(I390),ROUND(H390*I390,3),"")</f>
        <v/>
      </c>
      <c r="K390" s="58"/>
      <c r="L390" s="119">
        <f>ROUND(H390*K390,2)</f>
        <v>0</v>
      </c>
      <c r="N390" s="142"/>
      <c r="O390" s="143"/>
      <c r="P390" s="144"/>
      <c r="Q390" s="141"/>
    </row>
    <row r="391" spans="1:17" x14ac:dyDescent="0.2">
      <c r="A391" s="68" t="s">
        <v>5</v>
      </c>
      <c r="B391" s="120"/>
      <c r="C391" s="12"/>
      <c r="D391" s="12"/>
      <c r="E391" s="12"/>
      <c r="F391" s="77"/>
      <c r="G391" s="6"/>
      <c r="H391" s="6"/>
      <c r="I391" s="6"/>
      <c r="J391" s="6"/>
      <c r="K391" s="6"/>
      <c r="L391" s="121"/>
      <c r="N391" s="6"/>
      <c r="O391" s="6"/>
      <c r="P391" s="6"/>
      <c r="Q391" s="141"/>
    </row>
    <row r="392" spans="1:17" ht="50" x14ac:dyDescent="0.2">
      <c r="A392" s="68" t="s">
        <v>7</v>
      </c>
      <c r="B392" s="120"/>
      <c r="C392" s="12"/>
      <c r="D392" s="12"/>
      <c r="E392" s="12"/>
      <c r="F392" s="105" t="s">
        <v>478</v>
      </c>
      <c r="G392" s="6"/>
      <c r="H392" s="6"/>
      <c r="I392" s="6"/>
      <c r="J392" s="6"/>
      <c r="K392" s="6"/>
      <c r="L392" s="121"/>
      <c r="N392" s="6"/>
      <c r="O392" s="6"/>
      <c r="P392" s="6"/>
      <c r="Q392" s="141"/>
    </row>
    <row r="393" spans="1:17" ht="10.5" thickBot="1" x14ac:dyDescent="0.25">
      <c r="A393" s="68" t="s">
        <v>8</v>
      </c>
      <c r="B393" s="122"/>
      <c r="C393" s="14"/>
      <c r="D393" s="14"/>
      <c r="E393" s="14"/>
      <c r="F393" s="106" t="s">
        <v>491</v>
      </c>
      <c r="G393" s="7"/>
      <c r="H393" s="7"/>
      <c r="I393" s="7"/>
      <c r="J393" s="7"/>
      <c r="K393" s="7"/>
      <c r="L393" s="123"/>
      <c r="N393" s="6"/>
      <c r="O393" s="6"/>
      <c r="P393" s="6"/>
      <c r="Q393" s="141"/>
    </row>
    <row r="394" spans="1:17" ht="13.5" thickBot="1" x14ac:dyDescent="0.25">
      <c r="A394" s="110" t="s">
        <v>82</v>
      </c>
      <c r="B394" s="152" t="s">
        <v>157</v>
      </c>
      <c r="C394" s="153" t="str">
        <f xml:space="preserve"> CONCATENATE("za Díl ",C365)</f>
        <v>za Díl 015</v>
      </c>
      <c r="D394" s="154"/>
      <c r="E394" s="154"/>
      <c r="F394" s="155" t="s">
        <v>422</v>
      </c>
      <c r="G394" s="156"/>
      <c r="H394" s="156"/>
      <c r="I394" s="156"/>
      <c r="J394" s="157"/>
      <c r="K394" s="156"/>
      <c r="L394" s="158">
        <f>SUM(L366:L393)</f>
        <v>0</v>
      </c>
      <c r="N394" s="145"/>
      <c r="O394" s="146"/>
      <c r="P394" s="147"/>
      <c r="Q394" s="141"/>
    </row>
    <row r="395" spans="1:17" ht="13.5" thickBot="1" x14ac:dyDescent="0.25">
      <c r="A395" s="67" t="s">
        <v>29</v>
      </c>
      <c r="B395" s="116" t="s">
        <v>19</v>
      </c>
      <c r="C395" s="100" t="s">
        <v>341</v>
      </c>
      <c r="D395" s="101"/>
      <c r="E395" s="101"/>
      <c r="F395" s="100" t="s">
        <v>342</v>
      </c>
      <c r="G395" s="102"/>
      <c r="H395" s="102"/>
      <c r="I395" s="102"/>
      <c r="J395" s="103"/>
      <c r="K395" s="102"/>
      <c r="L395" s="117"/>
      <c r="N395" s="148"/>
      <c r="O395" s="149"/>
      <c r="P395" s="150"/>
      <c r="Q395" s="141"/>
    </row>
    <row r="396" spans="1:17" ht="11" thickBot="1" x14ac:dyDescent="0.25">
      <c r="A396" s="68" t="s">
        <v>6</v>
      </c>
      <c r="B396" s="118">
        <f>1+MAX($B$13:B395)</f>
        <v>91</v>
      </c>
      <c r="C396" s="55" t="s">
        <v>480</v>
      </c>
      <c r="D396" s="75"/>
      <c r="E396" s="55" t="s">
        <v>143</v>
      </c>
      <c r="F396" s="76" t="s">
        <v>343</v>
      </c>
      <c r="G396" s="55" t="s">
        <v>145</v>
      </c>
      <c r="H396" s="56">
        <v>2</v>
      </c>
      <c r="I396" s="79"/>
      <c r="J396" s="56" t="str">
        <f>IF(ISNUMBER(I396),ROUND(H396*I396,3),"")</f>
        <v/>
      </c>
      <c r="K396" s="58"/>
      <c r="L396" s="119">
        <f>ROUND(H396*K396,2)</f>
        <v>0</v>
      </c>
      <c r="N396" s="142"/>
      <c r="O396" s="143"/>
      <c r="P396" s="144"/>
      <c r="Q396" s="141"/>
    </row>
    <row r="397" spans="1:17" x14ac:dyDescent="0.2">
      <c r="A397" s="68" t="s">
        <v>5</v>
      </c>
      <c r="B397" s="120"/>
      <c r="C397" s="12"/>
      <c r="D397" s="12"/>
      <c r="E397" s="12"/>
      <c r="F397" s="77"/>
      <c r="G397" s="6"/>
      <c r="H397" s="6"/>
      <c r="I397" s="6"/>
      <c r="J397" s="6"/>
      <c r="K397" s="6"/>
      <c r="L397" s="121"/>
      <c r="N397" s="6"/>
      <c r="O397" s="6"/>
      <c r="P397" s="6"/>
      <c r="Q397" s="141"/>
    </row>
    <row r="398" spans="1:17" x14ac:dyDescent="0.2">
      <c r="A398" s="68" t="s">
        <v>7</v>
      </c>
      <c r="B398" s="120"/>
      <c r="C398" s="12"/>
      <c r="D398" s="12"/>
      <c r="E398" s="12"/>
      <c r="F398" s="105" t="s">
        <v>146</v>
      </c>
      <c r="G398" s="6"/>
      <c r="H398" s="6"/>
      <c r="I398" s="6"/>
      <c r="J398" s="6"/>
      <c r="K398" s="6"/>
      <c r="L398" s="121"/>
      <c r="N398" s="6"/>
      <c r="O398" s="6"/>
      <c r="P398" s="6"/>
      <c r="Q398" s="141"/>
    </row>
    <row r="399" spans="1:17" ht="10.5" thickBot="1" x14ac:dyDescent="0.25">
      <c r="A399" s="68" t="s">
        <v>8</v>
      </c>
      <c r="B399" s="122"/>
      <c r="C399" s="14"/>
      <c r="D399" s="14"/>
      <c r="E399" s="14"/>
      <c r="F399" s="106" t="s">
        <v>479</v>
      </c>
      <c r="G399" s="7"/>
      <c r="H399" s="7"/>
      <c r="I399" s="7"/>
      <c r="J399" s="7"/>
      <c r="K399" s="7"/>
      <c r="L399" s="123"/>
      <c r="N399" s="6"/>
      <c r="O399" s="6"/>
      <c r="P399" s="6"/>
      <c r="Q399" s="141"/>
    </row>
    <row r="400" spans="1:17" ht="20.5" thickBot="1" x14ac:dyDescent="0.25">
      <c r="A400" s="68" t="s">
        <v>6</v>
      </c>
      <c r="B400" s="118">
        <f>1+MAX($B$13:B399)</f>
        <v>92</v>
      </c>
      <c r="C400" s="55" t="s">
        <v>345</v>
      </c>
      <c r="D400" s="75"/>
      <c r="E400" s="55" t="s">
        <v>143</v>
      </c>
      <c r="F400" s="76" t="s">
        <v>346</v>
      </c>
      <c r="G400" s="55" t="s">
        <v>145</v>
      </c>
      <c r="H400" s="56">
        <v>1</v>
      </c>
      <c r="I400" s="79"/>
      <c r="J400" s="56" t="str">
        <f>IF(ISNUMBER(I400),ROUND(H400*I400,3),"")</f>
        <v/>
      </c>
      <c r="K400" s="58"/>
      <c r="L400" s="119">
        <f>ROUND(H400*K400,2)</f>
        <v>0</v>
      </c>
      <c r="N400" s="142"/>
      <c r="O400" s="143"/>
      <c r="P400" s="144"/>
      <c r="Q400" s="141"/>
    </row>
    <row r="401" spans="1:17" x14ac:dyDescent="0.2">
      <c r="A401" s="68" t="s">
        <v>5</v>
      </c>
      <c r="B401" s="120"/>
      <c r="C401" s="12"/>
      <c r="D401" s="12"/>
      <c r="E401" s="12"/>
      <c r="F401" s="77"/>
      <c r="G401" s="6"/>
      <c r="H401" s="6"/>
      <c r="I401" s="6"/>
      <c r="J401" s="6"/>
      <c r="K401" s="6"/>
      <c r="L401" s="121"/>
      <c r="N401" s="6"/>
      <c r="O401" s="6"/>
      <c r="P401" s="6"/>
      <c r="Q401" s="141"/>
    </row>
    <row r="402" spans="1:17" x14ac:dyDescent="0.2">
      <c r="A402" s="68" t="s">
        <v>7</v>
      </c>
      <c r="B402" s="120"/>
      <c r="C402" s="12"/>
      <c r="D402" s="12"/>
      <c r="E402" s="12"/>
      <c r="F402" s="105" t="s">
        <v>146</v>
      </c>
      <c r="G402" s="6"/>
      <c r="H402" s="6"/>
      <c r="I402" s="6"/>
      <c r="J402" s="6"/>
      <c r="K402" s="6"/>
      <c r="L402" s="121"/>
      <c r="N402" s="6"/>
      <c r="O402" s="6"/>
      <c r="P402" s="6"/>
      <c r="Q402" s="141"/>
    </row>
    <row r="403" spans="1:17" ht="10.5" thickBot="1" x14ac:dyDescent="0.25">
      <c r="A403" s="68" t="s">
        <v>8</v>
      </c>
      <c r="B403" s="122"/>
      <c r="C403" s="14"/>
      <c r="D403" s="14"/>
      <c r="E403" s="14"/>
      <c r="F403" s="106" t="s">
        <v>130</v>
      </c>
      <c r="G403" s="7"/>
      <c r="H403" s="7"/>
      <c r="I403" s="7"/>
      <c r="J403" s="7"/>
      <c r="K403" s="7"/>
      <c r="L403" s="123"/>
      <c r="N403" s="6"/>
      <c r="O403" s="6"/>
      <c r="P403" s="6"/>
      <c r="Q403" s="141"/>
    </row>
    <row r="404" spans="1:17" ht="20.5" thickBot="1" x14ac:dyDescent="0.25">
      <c r="A404" s="68" t="s">
        <v>6</v>
      </c>
      <c r="B404" s="118">
        <f>1+MAX($B$13:B403)</f>
        <v>93</v>
      </c>
      <c r="C404" s="55" t="s">
        <v>347</v>
      </c>
      <c r="D404" s="75"/>
      <c r="E404" s="55" t="s">
        <v>143</v>
      </c>
      <c r="F404" s="76" t="s">
        <v>348</v>
      </c>
      <c r="G404" s="55" t="s">
        <v>145</v>
      </c>
      <c r="H404" s="56">
        <v>39</v>
      </c>
      <c r="I404" s="79"/>
      <c r="J404" s="56" t="str">
        <f>IF(ISNUMBER(I404),ROUND(H404*I404,3),"")</f>
        <v/>
      </c>
      <c r="K404" s="58"/>
      <c r="L404" s="119">
        <f>ROUND(H404*K404,2)</f>
        <v>0</v>
      </c>
      <c r="N404" s="142"/>
      <c r="O404" s="143"/>
      <c r="P404" s="144"/>
      <c r="Q404" s="141"/>
    </row>
    <row r="405" spans="1:17" x14ac:dyDescent="0.2">
      <c r="A405" s="68" t="s">
        <v>5</v>
      </c>
      <c r="B405" s="120"/>
      <c r="C405" s="12"/>
      <c r="D405" s="12"/>
      <c r="E405" s="12"/>
      <c r="F405" s="77"/>
      <c r="G405" s="6"/>
      <c r="H405" s="6"/>
      <c r="I405" s="6"/>
      <c r="J405" s="6"/>
      <c r="K405" s="6"/>
      <c r="L405" s="121"/>
      <c r="N405" s="6"/>
      <c r="O405" s="6"/>
      <c r="P405" s="6"/>
      <c r="Q405" s="141"/>
    </row>
    <row r="406" spans="1:17" x14ac:dyDescent="0.2">
      <c r="A406" s="68" t="s">
        <v>7</v>
      </c>
      <c r="B406" s="120"/>
      <c r="C406" s="12"/>
      <c r="D406" s="12"/>
      <c r="E406" s="12"/>
      <c r="F406" s="105" t="s">
        <v>146</v>
      </c>
      <c r="G406" s="6"/>
      <c r="H406" s="6"/>
      <c r="I406" s="6"/>
      <c r="J406" s="6"/>
      <c r="K406" s="6"/>
      <c r="L406" s="121"/>
      <c r="N406" s="6"/>
      <c r="O406" s="6"/>
      <c r="P406" s="6"/>
      <c r="Q406" s="141"/>
    </row>
    <row r="407" spans="1:17" ht="10.5" thickBot="1" x14ac:dyDescent="0.25">
      <c r="A407" s="68" t="s">
        <v>8</v>
      </c>
      <c r="B407" s="122"/>
      <c r="C407" s="14"/>
      <c r="D407" s="14"/>
      <c r="E407" s="14"/>
      <c r="F407" s="106" t="s">
        <v>130</v>
      </c>
      <c r="G407" s="7"/>
      <c r="H407" s="7"/>
      <c r="I407" s="7"/>
      <c r="J407" s="7"/>
      <c r="K407" s="7"/>
      <c r="L407" s="123"/>
      <c r="N407" s="6"/>
      <c r="O407" s="6"/>
      <c r="P407" s="6"/>
      <c r="Q407" s="141"/>
    </row>
    <row r="408" spans="1:17" ht="11" thickBot="1" x14ac:dyDescent="0.25">
      <c r="A408" s="68" t="s">
        <v>6</v>
      </c>
      <c r="B408" s="118">
        <f>1+MAX($B$13:B407)</f>
        <v>94</v>
      </c>
      <c r="C408" s="55" t="s">
        <v>349</v>
      </c>
      <c r="D408" s="75"/>
      <c r="E408" s="55" t="s">
        <v>143</v>
      </c>
      <c r="F408" s="76" t="s">
        <v>350</v>
      </c>
      <c r="G408" s="55" t="s">
        <v>145</v>
      </c>
      <c r="H408" s="56">
        <v>2</v>
      </c>
      <c r="I408" s="79"/>
      <c r="J408" s="56" t="str">
        <f>IF(ISNUMBER(I408),ROUND(H408*I408,3),"")</f>
        <v/>
      </c>
      <c r="K408" s="58"/>
      <c r="L408" s="119">
        <f>ROUND(H408*K408,2)</f>
        <v>0</v>
      </c>
      <c r="N408" s="142"/>
      <c r="O408" s="143"/>
      <c r="P408" s="144"/>
      <c r="Q408" s="141"/>
    </row>
    <row r="409" spans="1:17" x14ac:dyDescent="0.2">
      <c r="A409" s="68" t="s">
        <v>5</v>
      </c>
      <c r="B409" s="120"/>
      <c r="C409" s="12"/>
      <c r="D409" s="12"/>
      <c r="E409" s="12"/>
      <c r="F409" s="77"/>
      <c r="G409" s="6"/>
      <c r="H409" s="6"/>
      <c r="I409" s="6"/>
      <c r="J409" s="6"/>
      <c r="K409" s="6"/>
      <c r="L409" s="121"/>
      <c r="N409" s="6"/>
      <c r="O409" s="6"/>
      <c r="P409" s="6"/>
      <c r="Q409" s="141"/>
    </row>
    <row r="410" spans="1:17" x14ac:dyDescent="0.2">
      <c r="A410" s="68" t="s">
        <v>7</v>
      </c>
      <c r="B410" s="120"/>
      <c r="C410" s="12"/>
      <c r="D410" s="12"/>
      <c r="E410" s="12"/>
      <c r="F410" s="105" t="s">
        <v>146</v>
      </c>
      <c r="G410" s="6"/>
      <c r="H410" s="6"/>
      <c r="I410" s="6"/>
      <c r="J410" s="6"/>
      <c r="K410" s="6"/>
      <c r="L410" s="121"/>
      <c r="N410" s="6"/>
      <c r="O410" s="6"/>
      <c r="P410" s="6"/>
      <c r="Q410" s="141"/>
    </row>
    <row r="411" spans="1:17" ht="10.5" thickBot="1" x14ac:dyDescent="0.25">
      <c r="A411" s="68" t="s">
        <v>8</v>
      </c>
      <c r="B411" s="122"/>
      <c r="C411" s="14"/>
      <c r="D411" s="14"/>
      <c r="E411" s="14"/>
      <c r="F411" s="106" t="s">
        <v>130</v>
      </c>
      <c r="G411" s="7"/>
      <c r="H411" s="7"/>
      <c r="I411" s="7"/>
      <c r="J411" s="7"/>
      <c r="K411" s="7"/>
      <c r="L411" s="123"/>
      <c r="N411" s="6"/>
      <c r="O411" s="6"/>
      <c r="P411" s="6"/>
      <c r="Q411" s="141"/>
    </row>
    <row r="412" spans="1:17" ht="11" thickBot="1" x14ac:dyDescent="0.25">
      <c r="A412" s="68" t="s">
        <v>6</v>
      </c>
      <c r="B412" s="118">
        <f>1+MAX($B$13:B411)</f>
        <v>95</v>
      </c>
      <c r="C412" s="55" t="s">
        <v>351</v>
      </c>
      <c r="D412" s="75"/>
      <c r="E412" s="55" t="s">
        <v>143</v>
      </c>
      <c r="F412" s="76" t="s">
        <v>352</v>
      </c>
      <c r="G412" s="55" t="s">
        <v>145</v>
      </c>
      <c r="H412" s="56">
        <v>1</v>
      </c>
      <c r="I412" s="79"/>
      <c r="J412" s="56" t="str">
        <f>IF(ISNUMBER(I412),ROUND(H412*I412,3),"")</f>
        <v/>
      </c>
      <c r="K412" s="58"/>
      <c r="L412" s="119">
        <f>ROUND(H412*K412,2)</f>
        <v>0</v>
      </c>
      <c r="N412" s="142"/>
      <c r="O412" s="143"/>
      <c r="P412" s="144"/>
      <c r="Q412" s="141"/>
    </row>
    <row r="413" spans="1:17" x14ac:dyDescent="0.2">
      <c r="A413" s="68" t="s">
        <v>5</v>
      </c>
      <c r="B413" s="120"/>
      <c r="C413" s="12"/>
      <c r="D413" s="12"/>
      <c r="E413" s="12"/>
      <c r="F413" s="77"/>
      <c r="G413" s="6"/>
      <c r="H413" s="6"/>
      <c r="I413" s="6"/>
      <c r="J413" s="6"/>
      <c r="K413" s="6"/>
      <c r="L413" s="121"/>
      <c r="N413" s="6"/>
      <c r="O413" s="6"/>
      <c r="P413" s="6"/>
      <c r="Q413" s="141"/>
    </row>
    <row r="414" spans="1:17" x14ac:dyDescent="0.2">
      <c r="A414" s="68" t="s">
        <v>7</v>
      </c>
      <c r="B414" s="120"/>
      <c r="C414" s="12"/>
      <c r="D414" s="12"/>
      <c r="E414" s="12"/>
      <c r="F414" s="105" t="s">
        <v>146</v>
      </c>
      <c r="G414" s="6"/>
      <c r="H414" s="6"/>
      <c r="I414" s="6"/>
      <c r="J414" s="6"/>
      <c r="K414" s="6"/>
      <c r="L414" s="121"/>
      <c r="N414" s="6"/>
      <c r="O414" s="6"/>
      <c r="P414" s="6"/>
      <c r="Q414" s="141"/>
    </row>
    <row r="415" spans="1:17" ht="10.5" thickBot="1" x14ac:dyDescent="0.25">
      <c r="A415" s="68" t="s">
        <v>8</v>
      </c>
      <c r="B415" s="122"/>
      <c r="C415" s="14"/>
      <c r="D415" s="14"/>
      <c r="E415" s="14"/>
      <c r="F415" s="106" t="s">
        <v>130</v>
      </c>
      <c r="G415" s="7"/>
      <c r="H415" s="7"/>
      <c r="I415" s="7"/>
      <c r="J415" s="7"/>
      <c r="K415" s="7"/>
      <c r="L415" s="123"/>
      <c r="N415" s="6"/>
      <c r="O415" s="6"/>
      <c r="P415" s="6"/>
      <c r="Q415" s="141"/>
    </row>
    <row r="416" spans="1:17" ht="11" thickBot="1" x14ac:dyDescent="0.25">
      <c r="A416" s="68" t="s">
        <v>6</v>
      </c>
      <c r="B416" s="118">
        <f>1+MAX($B$13:B415)</f>
        <v>96</v>
      </c>
      <c r="C416" s="55" t="s">
        <v>353</v>
      </c>
      <c r="D416" s="75"/>
      <c r="E416" s="55" t="s">
        <v>143</v>
      </c>
      <c r="F416" s="76" t="s">
        <v>354</v>
      </c>
      <c r="G416" s="55" t="s">
        <v>145</v>
      </c>
      <c r="H416" s="56">
        <v>1</v>
      </c>
      <c r="I416" s="79"/>
      <c r="J416" s="56" t="str">
        <f>IF(ISNUMBER(I416),ROUND(H416*I416,3),"")</f>
        <v/>
      </c>
      <c r="K416" s="58"/>
      <c r="L416" s="119">
        <f>ROUND(H416*K416,2)</f>
        <v>0</v>
      </c>
      <c r="N416" s="142"/>
      <c r="O416" s="143"/>
      <c r="P416" s="144"/>
      <c r="Q416" s="141"/>
    </row>
    <row r="417" spans="1:17" x14ac:dyDescent="0.2">
      <c r="A417" s="68" t="s">
        <v>5</v>
      </c>
      <c r="B417" s="120"/>
      <c r="C417" s="12"/>
      <c r="D417" s="12"/>
      <c r="E417" s="12"/>
      <c r="F417" s="77"/>
      <c r="G417" s="6"/>
      <c r="H417" s="6"/>
      <c r="I417" s="6"/>
      <c r="J417" s="6"/>
      <c r="K417" s="6"/>
      <c r="L417" s="121"/>
      <c r="N417" s="6"/>
      <c r="O417" s="6"/>
      <c r="P417" s="6"/>
      <c r="Q417" s="141"/>
    </row>
    <row r="418" spans="1:17" x14ac:dyDescent="0.2">
      <c r="A418" s="68" t="s">
        <v>7</v>
      </c>
      <c r="B418" s="120"/>
      <c r="C418" s="12"/>
      <c r="D418" s="12"/>
      <c r="E418" s="12"/>
      <c r="F418" s="105" t="s">
        <v>146</v>
      </c>
      <c r="G418" s="6"/>
      <c r="H418" s="6"/>
      <c r="I418" s="6"/>
      <c r="J418" s="6"/>
      <c r="K418" s="6"/>
      <c r="L418" s="121"/>
      <c r="N418" s="6"/>
      <c r="O418" s="6"/>
      <c r="P418" s="6"/>
      <c r="Q418" s="141"/>
    </row>
    <row r="419" spans="1:17" ht="10.5" thickBot="1" x14ac:dyDescent="0.25">
      <c r="A419" s="68" t="s">
        <v>8</v>
      </c>
      <c r="B419" s="122"/>
      <c r="C419" s="14"/>
      <c r="D419" s="14"/>
      <c r="E419" s="14"/>
      <c r="F419" s="106" t="s">
        <v>130</v>
      </c>
      <c r="G419" s="7"/>
      <c r="H419" s="7"/>
      <c r="I419" s="7"/>
      <c r="J419" s="7"/>
      <c r="K419" s="7"/>
      <c r="L419" s="123"/>
      <c r="N419" s="6"/>
      <c r="O419" s="6"/>
      <c r="P419" s="6"/>
      <c r="Q419" s="141"/>
    </row>
    <row r="420" spans="1:17" ht="11" thickBot="1" x14ac:dyDescent="0.25">
      <c r="A420" s="68" t="s">
        <v>6</v>
      </c>
      <c r="B420" s="118">
        <f>1+MAX($B$13:B419)</f>
        <v>97</v>
      </c>
      <c r="C420" s="55" t="s">
        <v>355</v>
      </c>
      <c r="D420" s="75"/>
      <c r="E420" s="55" t="s">
        <v>143</v>
      </c>
      <c r="F420" s="76" t="s">
        <v>356</v>
      </c>
      <c r="G420" s="55" t="s">
        <v>145</v>
      </c>
      <c r="H420" s="56">
        <v>1</v>
      </c>
      <c r="I420" s="79"/>
      <c r="J420" s="56" t="str">
        <f>IF(ISNUMBER(I420),ROUND(H420*I420,3),"")</f>
        <v/>
      </c>
      <c r="K420" s="58"/>
      <c r="L420" s="119">
        <f>ROUND(H420*K420,2)</f>
        <v>0</v>
      </c>
      <c r="N420" s="142"/>
      <c r="O420" s="143"/>
      <c r="P420" s="144"/>
      <c r="Q420" s="141"/>
    </row>
    <row r="421" spans="1:17" x14ac:dyDescent="0.2">
      <c r="A421" s="68" t="s">
        <v>5</v>
      </c>
      <c r="B421" s="120"/>
      <c r="C421" s="12"/>
      <c r="D421" s="12"/>
      <c r="E421" s="12"/>
      <c r="F421" s="77"/>
      <c r="G421" s="6"/>
      <c r="H421" s="6"/>
      <c r="I421" s="6"/>
      <c r="J421" s="6"/>
      <c r="K421" s="6"/>
      <c r="L421" s="121"/>
      <c r="N421" s="6"/>
      <c r="O421" s="6"/>
      <c r="P421" s="6"/>
      <c r="Q421" s="141"/>
    </row>
    <row r="422" spans="1:17" x14ac:dyDescent="0.2">
      <c r="A422" s="68" t="s">
        <v>7</v>
      </c>
      <c r="B422" s="120"/>
      <c r="C422" s="12"/>
      <c r="D422" s="12"/>
      <c r="E422" s="12"/>
      <c r="F422" s="105" t="s">
        <v>146</v>
      </c>
      <c r="G422" s="6"/>
      <c r="H422" s="6"/>
      <c r="I422" s="6"/>
      <c r="J422" s="6"/>
      <c r="K422" s="6"/>
      <c r="L422" s="121"/>
      <c r="N422" s="6"/>
      <c r="O422" s="6"/>
      <c r="P422" s="6"/>
      <c r="Q422" s="141"/>
    </row>
    <row r="423" spans="1:17" ht="10.5" thickBot="1" x14ac:dyDescent="0.25">
      <c r="A423" s="68" t="s">
        <v>8</v>
      </c>
      <c r="B423" s="122"/>
      <c r="C423" s="14"/>
      <c r="D423" s="14"/>
      <c r="E423" s="14"/>
      <c r="F423" s="106" t="s">
        <v>130</v>
      </c>
      <c r="G423" s="7"/>
      <c r="H423" s="7"/>
      <c r="I423" s="7"/>
      <c r="J423" s="7"/>
      <c r="K423" s="7"/>
      <c r="L423" s="123"/>
      <c r="N423" s="6"/>
      <c r="O423" s="6"/>
      <c r="P423" s="6"/>
      <c r="Q423" s="141"/>
    </row>
    <row r="424" spans="1:17" ht="20.5" thickBot="1" x14ac:dyDescent="0.25">
      <c r="A424" s="68" t="s">
        <v>6</v>
      </c>
      <c r="B424" s="118">
        <f>1+MAX($B$13:B423)</f>
        <v>98</v>
      </c>
      <c r="C424" s="55" t="s">
        <v>466</v>
      </c>
      <c r="D424" s="75"/>
      <c r="E424" s="55" t="s">
        <v>162</v>
      </c>
      <c r="F424" s="76" t="s">
        <v>357</v>
      </c>
      <c r="G424" s="55" t="s">
        <v>145</v>
      </c>
      <c r="H424" s="56">
        <v>1</v>
      </c>
      <c r="I424" s="79"/>
      <c r="J424" s="56" t="str">
        <f>IF(ISNUMBER(I424),ROUND(H424*I424,3),"")</f>
        <v/>
      </c>
      <c r="K424" s="58"/>
      <c r="L424" s="119">
        <f>ROUND(H424*K424,2)</f>
        <v>0</v>
      </c>
      <c r="N424" s="142"/>
      <c r="O424" s="143"/>
      <c r="P424" s="144"/>
      <c r="Q424" s="141"/>
    </row>
    <row r="425" spans="1:17" x14ac:dyDescent="0.2">
      <c r="A425" s="68" t="s">
        <v>5</v>
      </c>
      <c r="B425" s="120"/>
      <c r="C425" s="12"/>
      <c r="D425" s="12"/>
      <c r="E425" s="12"/>
      <c r="F425" s="77"/>
      <c r="G425" s="6"/>
      <c r="H425" s="6"/>
      <c r="I425" s="6"/>
      <c r="J425" s="6"/>
      <c r="K425" s="6"/>
      <c r="L425" s="121"/>
      <c r="N425" s="6"/>
      <c r="O425" s="6"/>
      <c r="P425" s="6"/>
      <c r="Q425" s="141"/>
    </row>
    <row r="426" spans="1:17" x14ac:dyDescent="0.2">
      <c r="A426" s="68" t="s">
        <v>7</v>
      </c>
      <c r="B426" s="120"/>
      <c r="C426" s="12"/>
      <c r="D426" s="12"/>
      <c r="E426" s="12"/>
      <c r="F426" s="105" t="s">
        <v>146</v>
      </c>
      <c r="G426" s="6"/>
      <c r="H426" s="6"/>
      <c r="I426" s="6"/>
      <c r="J426" s="6"/>
      <c r="K426" s="6"/>
      <c r="L426" s="121"/>
      <c r="N426" s="6"/>
      <c r="O426" s="6"/>
      <c r="P426" s="6"/>
      <c r="Q426" s="141"/>
    </row>
    <row r="427" spans="1:17" ht="70.5" thickBot="1" x14ac:dyDescent="0.25">
      <c r="A427" s="68" t="s">
        <v>8</v>
      </c>
      <c r="B427" s="122"/>
      <c r="C427" s="14"/>
      <c r="D427" s="14"/>
      <c r="E427" s="14"/>
      <c r="F427" s="106" t="s">
        <v>358</v>
      </c>
      <c r="G427" s="7"/>
      <c r="H427" s="7"/>
      <c r="I427" s="7"/>
      <c r="J427" s="7"/>
      <c r="K427" s="7"/>
      <c r="L427" s="123"/>
      <c r="N427" s="6"/>
      <c r="O427" s="6"/>
      <c r="P427" s="6"/>
      <c r="Q427" s="141"/>
    </row>
    <row r="428" spans="1:17" ht="11" thickBot="1" x14ac:dyDescent="0.25">
      <c r="A428" s="68" t="s">
        <v>6</v>
      </c>
      <c r="B428" s="118">
        <f>1+MAX($B$13:B427)</f>
        <v>99</v>
      </c>
      <c r="C428" s="55" t="s">
        <v>359</v>
      </c>
      <c r="D428" s="75"/>
      <c r="E428" s="55" t="s">
        <v>143</v>
      </c>
      <c r="F428" s="76" t="s">
        <v>360</v>
      </c>
      <c r="G428" s="55" t="s">
        <v>361</v>
      </c>
      <c r="H428" s="56">
        <v>80</v>
      </c>
      <c r="I428" s="79"/>
      <c r="J428" s="56" t="str">
        <f>IF(ISNUMBER(I428),ROUND(H428*I428,3),"")</f>
        <v/>
      </c>
      <c r="K428" s="58"/>
      <c r="L428" s="119">
        <f>ROUND(H428*K428,2)</f>
        <v>0</v>
      </c>
      <c r="N428" s="142"/>
      <c r="O428" s="143"/>
      <c r="P428" s="144"/>
      <c r="Q428" s="141"/>
    </row>
    <row r="429" spans="1:17" x14ac:dyDescent="0.2">
      <c r="A429" s="68" t="s">
        <v>5</v>
      </c>
      <c r="B429" s="120"/>
      <c r="C429" s="12"/>
      <c r="D429" s="12"/>
      <c r="E429" s="12"/>
      <c r="F429" s="77"/>
      <c r="G429" s="6"/>
      <c r="H429" s="6"/>
      <c r="I429" s="6"/>
      <c r="J429" s="6"/>
      <c r="K429" s="6"/>
      <c r="L429" s="121"/>
      <c r="N429" s="6"/>
      <c r="O429" s="6"/>
      <c r="P429" s="6"/>
      <c r="Q429" s="141"/>
    </row>
    <row r="430" spans="1:17" x14ac:dyDescent="0.2">
      <c r="A430" s="68" t="s">
        <v>7</v>
      </c>
      <c r="B430" s="120"/>
      <c r="C430" s="12"/>
      <c r="D430" s="12"/>
      <c r="E430" s="12"/>
      <c r="F430" s="105" t="s">
        <v>146</v>
      </c>
      <c r="G430" s="6"/>
      <c r="H430" s="6"/>
      <c r="I430" s="6"/>
      <c r="J430" s="6"/>
      <c r="K430" s="6"/>
      <c r="L430" s="121"/>
      <c r="N430" s="6"/>
      <c r="O430" s="6"/>
      <c r="P430" s="6"/>
      <c r="Q430" s="141"/>
    </row>
    <row r="431" spans="1:17" ht="10.5" thickBot="1" x14ac:dyDescent="0.25">
      <c r="A431" s="68" t="s">
        <v>8</v>
      </c>
      <c r="B431" s="122"/>
      <c r="C431" s="14"/>
      <c r="D431" s="14"/>
      <c r="E431" s="14"/>
      <c r="F431" s="106" t="s">
        <v>130</v>
      </c>
      <c r="G431" s="7"/>
      <c r="H431" s="7"/>
      <c r="I431" s="7"/>
      <c r="J431" s="7"/>
      <c r="K431" s="7"/>
      <c r="L431" s="123"/>
      <c r="N431" s="6"/>
      <c r="O431" s="6"/>
      <c r="P431" s="6"/>
      <c r="Q431" s="141"/>
    </row>
    <row r="432" spans="1:17" ht="11" thickBot="1" x14ac:dyDescent="0.25">
      <c r="A432" s="68" t="s">
        <v>6</v>
      </c>
      <c r="B432" s="118">
        <f>1+MAX($B$13:B431)</f>
        <v>100</v>
      </c>
      <c r="C432" s="55" t="s">
        <v>362</v>
      </c>
      <c r="D432" s="75"/>
      <c r="E432" s="55" t="s">
        <v>143</v>
      </c>
      <c r="F432" s="76" t="s">
        <v>363</v>
      </c>
      <c r="G432" s="55" t="s">
        <v>361</v>
      </c>
      <c r="H432" s="56"/>
      <c r="I432" s="79"/>
      <c r="J432" s="56" t="str">
        <f>IF(ISNUMBER(I432),ROUND(H432*I432,3),"")</f>
        <v/>
      </c>
      <c r="K432" s="58"/>
      <c r="L432" s="119">
        <f>ROUND(H432*K432,2)</f>
        <v>0</v>
      </c>
      <c r="N432" s="142"/>
      <c r="O432" s="143"/>
      <c r="P432" s="144"/>
      <c r="Q432" s="141"/>
    </row>
    <row r="433" spans="1:17" x14ac:dyDescent="0.2">
      <c r="A433" s="68" t="s">
        <v>5</v>
      </c>
      <c r="B433" s="120"/>
      <c r="C433" s="12"/>
      <c r="D433" s="12"/>
      <c r="E433" s="12"/>
      <c r="F433" s="77"/>
      <c r="G433" s="6"/>
      <c r="H433" s="6"/>
      <c r="I433" s="6"/>
      <c r="J433" s="6"/>
      <c r="K433" s="6"/>
      <c r="L433" s="121"/>
      <c r="N433" s="6"/>
      <c r="O433" s="6"/>
      <c r="P433" s="6"/>
      <c r="Q433" s="141"/>
    </row>
    <row r="434" spans="1:17" x14ac:dyDescent="0.2">
      <c r="A434" s="68" t="s">
        <v>7</v>
      </c>
      <c r="B434" s="120"/>
      <c r="C434" s="12"/>
      <c r="D434" s="12"/>
      <c r="E434" s="12"/>
      <c r="F434" s="105" t="s">
        <v>146</v>
      </c>
      <c r="G434" s="6"/>
      <c r="H434" s="6"/>
      <c r="I434" s="6"/>
      <c r="J434" s="6"/>
      <c r="K434" s="6"/>
      <c r="L434" s="121"/>
      <c r="N434" s="6"/>
      <c r="O434" s="6"/>
      <c r="P434" s="6"/>
      <c r="Q434" s="141"/>
    </row>
    <row r="435" spans="1:17" ht="10.5" thickBot="1" x14ac:dyDescent="0.25">
      <c r="A435" s="68" t="s">
        <v>8</v>
      </c>
      <c r="B435" s="122"/>
      <c r="C435" s="14"/>
      <c r="D435" s="14"/>
      <c r="E435" s="14"/>
      <c r="F435" s="106" t="s">
        <v>130</v>
      </c>
      <c r="G435" s="7"/>
      <c r="H435" s="7"/>
      <c r="I435" s="7"/>
      <c r="J435" s="7"/>
      <c r="K435" s="7"/>
      <c r="L435" s="123"/>
      <c r="N435" s="6"/>
      <c r="O435" s="6"/>
      <c r="P435" s="6"/>
      <c r="Q435" s="141"/>
    </row>
    <row r="436" spans="1:17" ht="11" thickBot="1" x14ac:dyDescent="0.25">
      <c r="A436" s="68" t="s">
        <v>6</v>
      </c>
      <c r="B436" s="118">
        <f>1+MAX($B$13:B435)</f>
        <v>101</v>
      </c>
      <c r="C436" s="55" t="s">
        <v>364</v>
      </c>
      <c r="D436" s="75"/>
      <c r="E436" s="55" t="s">
        <v>143</v>
      </c>
      <c r="F436" s="76" t="s">
        <v>365</v>
      </c>
      <c r="G436" s="55" t="s">
        <v>361</v>
      </c>
      <c r="H436" s="56"/>
      <c r="I436" s="79"/>
      <c r="J436" s="56" t="str">
        <f>IF(ISNUMBER(I436),ROUND(H436*I436,3),"")</f>
        <v/>
      </c>
      <c r="K436" s="58"/>
      <c r="L436" s="119">
        <f>ROUND(H436*K436,2)</f>
        <v>0</v>
      </c>
      <c r="N436" s="142"/>
      <c r="O436" s="143"/>
      <c r="P436" s="144"/>
      <c r="Q436" s="141"/>
    </row>
    <row r="437" spans="1:17" x14ac:dyDescent="0.2">
      <c r="A437" s="68" t="s">
        <v>5</v>
      </c>
      <c r="B437" s="120"/>
      <c r="C437" s="12"/>
      <c r="D437" s="12"/>
      <c r="E437" s="12"/>
      <c r="F437" s="77"/>
      <c r="G437" s="6"/>
      <c r="H437" s="6"/>
      <c r="I437" s="6"/>
      <c r="J437" s="6"/>
      <c r="K437" s="6"/>
      <c r="L437" s="121"/>
      <c r="N437" s="6"/>
      <c r="O437" s="6"/>
      <c r="P437" s="6"/>
      <c r="Q437" s="141"/>
    </row>
    <row r="438" spans="1:17" x14ac:dyDescent="0.2">
      <c r="A438" s="68" t="s">
        <v>7</v>
      </c>
      <c r="B438" s="120"/>
      <c r="C438" s="12"/>
      <c r="D438" s="12"/>
      <c r="E438" s="12"/>
      <c r="F438" s="105" t="s">
        <v>146</v>
      </c>
      <c r="G438" s="6"/>
      <c r="H438" s="6"/>
      <c r="I438" s="6"/>
      <c r="J438" s="6"/>
      <c r="K438" s="6"/>
      <c r="L438" s="121"/>
      <c r="N438" s="6"/>
      <c r="O438" s="6"/>
      <c r="P438" s="6"/>
      <c r="Q438" s="141"/>
    </row>
    <row r="439" spans="1:17" ht="10.5" thickBot="1" x14ac:dyDescent="0.25">
      <c r="A439" s="68" t="s">
        <v>8</v>
      </c>
      <c r="B439" s="122"/>
      <c r="C439" s="14"/>
      <c r="D439" s="14"/>
      <c r="E439" s="14"/>
      <c r="F439" s="106" t="s">
        <v>130</v>
      </c>
      <c r="G439" s="7"/>
      <c r="H439" s="7"/>
      <c r="I439" s="7"/>
      <c r="J439" s="7"/>
      <c r="K439" s="7"/>
      <c r="L439" s="123"/>
      <c r="N439" s="6"/>
      <c r="O439" s="6"/>
      <c r="P439" s="6"/>
      <c r="Q439" s="141"/>
    </row>
    <row r="440" spans="1:17" ht="13.5" thickBot="1" x14ac:dyDescent="0.25">
      <c r="A440" s="110" t="s">
        <v>82</v>
      </c>
      <c r="B440" s="152" t="s">
        <v>157</v>
      </c>
      <c r="C440" s="153" t="str">
        <f xml:space="preserve"> CONCATENATE("za Díl ",C395)</f>
        <v>za Díl M10</v>
      </c>
      <c r="D440" s="154"/>
      <c r="E440" s="154"/>
      <c r="F440" s="155" t="s">
        <v>342</v>
      </c>
      <c r="G440" s="156"/>
      <c r="H440" s="156"/>
      <c r="I440" s="156"/>
      <c r="J440" s="157"/>
      <c r="K440" s="156"/>
      <c r="L440" s="158">
        <f>SUM(L396:L439)</f>
        <v>0</v>
      </c>
      <c r="N440" s="145"/>
      <c r="O440" s="146"/>
      <c r="P440" s="147"/>
      <c r="Q440" s="141"/>
    </row>
    <row r="441" spans="1:17" ht="13.5" thickBot="1" x14ac:dyDescent="0.25">
      <c r="A441" s="67" t="s">
        <v>29</v>
      </c>
      <c r="B441" s="116" t="s">
        <v>19</v>
      </c>
      <c r="C441" s="100" t="s">
        <v>367</v>
      </c>
      <c r="D441" s="101"/>
      <c r="E441" s="101"/>
      <c r="F441" s="100" t="s">
        <v>368</v>
      </c>
      <c r="G441" s="102"/>
      <c r="H441" s="102"/>
      <c r="I441" s="102"/>
      <c r="J441" s="103"/>
      <c r="K441" s="102"/>
      <c r="L441" s="117"/>
      <c r="N441" s="148"/>
      <c r="O441" s="149"/>
      <c r="P441" s="150"/>
      <c r="Q441" s="141"/>
    </row>
    <row r="442" spans="1:17" ht="11" thickBot="1" x14ac:dyDescent="0.25">
      <c r="A442" s="68" t="s">
        <v>6</v>
      </c>
      <c r="B442" s="118">
        <f>1+MAX($B$13:B441)</f>
        <v>102</v>
      </c>
      <c r="C442" s="55" t="s">
        <v>481</v>
      </c>
      <c r="D442" s="75"/>
      <c r="E442" s="55" t="s">
        <v>162</v>
      </c>
      <c r="F442" s="76" t="s">
        <v>366</v>
      </c>
      <c r="G442" s="55" t="s">
        <v>145</v>
      </c>
      <c r="H442" s="56">
        <v>1</v>
      </c>
      <c r="I442" s="79"/>
      <c r="J442" s="56" t="str">
        <f>IF(ISNUMBER(I442),ROUND(H442*I442,3),"")</f>
        <v/>
      </c>
      <c r="K442" s="58"/>
      <c r="L442" s="119">
        <f>ROUND(H442*K442,2)</f>
        <v>0</v>
      </c>
      <c r="N442" s="142"/>
      <c r="O442" s="143"/>
      <c r="P442" s="144"/>
      <c r="Q442" s="141"/>
    </row>
    <row r="443" spans="1:17" ht="10.5" x14ac:dyDescent="0.2">
      <c r="A443" s="68" t="s">
        <v>5</v>
      </c>
      <c r="B443" s="120"/>
      <c r="C443" s="12"/>
      <c r="D443" s="12"/>
      <c r="E443" s="12"/>
      <c r="F443" s="77" t="s">
        <v>369</v>
      </c>
      <c r="G443" s="6"/>
      <c r="H443" s="6"/>
      <c r="I443" s="6"/>
      <c r="J443" s="6"/>
      <c r="K443" s="6"/>
      <c r="L443" s="121"/>
      <c r="N443" s="6"/>
      <c r="O443" s="6"/>
      <c r="P443" s="6"/>
      <c r="Q443" s="141"/>
    </row>
    <row r="444" spans="1:17" x14ac:dyDescent="0.2">
      <c r="A444" s="68" t="s">
        <v>7</v>
      </c>
      <c r="B444" s="120"/>
      <c r="C444" s="12"/>
      <c r="D444" s="12"/>
      <c r="E444" s="12"/>
      <c r="F444" s="132" t="s">
        <v>146</v>
      </c>
      <c r="G444" s="6"/>
      <c r="H444" s="6"/>
      <c r="I444" s="6"/>
      <c r="J444" s="6"/>
      <c r="K444" s="6"/>
      <c r="L444" s="121"/>
      <c r="N444" s="6"/>
      <c r="O444" s="6"/>
      <c r="P444" s="6"/>
      <c r="Q444" s="141"/>
    </row>
    <row r="445" spans="1:17" ht="10.5" thickBot="1" x14ac:dyDescent="0.25">
      <c r="A445" s="68" t="s">
        <v>8</v>
      </c>
      <c r="B445" s="122"/>
      <c r="C445" s="14"/>
      <c r="D445" s="14"/>
      <c r="E445" s="14"/>
      <c r="F445" s="106" t="s">
        <v>467</v>
      </c>
      <c r="G445" s="7"/>
      <c r="H445" s="7"/>
      <c r="I445" s="7"/>
      <c r="J445" s="7"/>
      <c r="K445" s="7"/>
      <c r="L445" s="123"/>
      <c r="N445" s="6"/>
      <c r="O445" s="6"/>
      <c r="P445" s="6"/>
      <c r="Q445" s="141"/>
    </row>
    <row r="446" spans="1:17" ht="11" thickBot="1" x14ac:dyDescent="0.25">
      <c r="A446" s="68" t="s">
        <v>6</v>
      </c>
      <c r="B446" s="118">
        <f>1+MAX($B$13:B445)</f>
        <v>103</v>
      </c>
      <c r="C446" s="55"/>
      <c r="D446" s="75"/>
      <c r="E446" s="55"/>
      <c r="F446" s="76"/>
      <c r="G446" s="55"/>
      <c r="H446" s="56"/>
      <c r="I446" s="79"/>
      <c r="J446" s="56" t="str">
        <f>IF(ISNUMBER(I446),ROUND(H446*I446,3),"")</f>
        <v/>
      </c>
      <c r="K446" s="58"/>
      <c r="L446" s="119">
        <f>ROUND(H446*K446,2)</f>
        <v>0</v>
      </c>
      <c r="N446" s="142"/>
      <c r="O446" s="143"/>
      <c r="P446" s="144"/>
      <c r="Q446" s="141"/>
    </row>
    <row r="447" spans="1:17" x14ac:dyDescent="0.2">
      <c r="A447" s="68" t="s">
        <v>5</v>
      </c>
      <c r="B447" s="120"/>
      <c r="C447" s="12"/>
      <c r="D447" s="12"/>
      <c r="E447" s="12"/>
      <c r="F447" s="77"/>
      <c r="G447" s="6"/>
      <c r="H447" s="6"/>
      <c r="I447" s="6"/>
      <c r="J447" s="6"/>
      <c r="K447" s="6"/>
      <c r="L447" s="121"/>
      <c r="N447" s="6"/>
      <c r="O447" s="6"/>
      <c r="P447" s="6"/>
      <c r="Q447" s="141"/>
    </row>
    <row r="448" spans="1:17" x14ac:dyDescent="0.2">
      <c r="A448" s="68" t="s">
        <v>7</v>
      </c>
      <c r="B448" s="120"/>
      <c r="C448" s="12"/>
      <c r="D448" s="12"/>
      <c r="E448" s="12"/>
      <c r="F448" s="78"/>
      <c r="G448" s="6"/>
      <c r="H448" s="6"/>
      <c r="I448" s="6"/>
      <c r="J448" s="6"/>
      <c r="K448" s="6"/>
      <c r="L448" s="121"/>
      <c r="N448" s="6"/>
      <c r="O448" s="6"/>
      <c r="P448" s="6"/>
      <c r="Q448" s="141"/>
    </row>
    <row r="449" spans="1:17" ht="10.5" thickBot="1" x14ac:dyDescent="0.25">
      <c r="A449" s="68" t="s">
        <v>8</v>
      </c>
      <c r="B449" s="122"/>
      <c r="C449" s="14"/>
      <c r="D449" s="14"/>
      <c r="E449" s="14"/>
      <c r="F449" s="106" t="s">
        <v>130</v>
      </c>
      <c r="G449" s="7"/>
      <c r="H449" s="7"/>
      <c r="I449" s="7"/>
      <c r="J449" s="7"/>
      <c r="K449" s="7"/>
      <c r="L449" s="123"/>
      <c r="N449" s="6"/>
      <c r="O449" s="6"/>
      <c r="P449" s="6"/>
      <c r="Q449" s="141"/>
    </row>
    <row r="450" spans="1:17" ht="11" thickBot="1" x14ac:dyDescent="0.25">
      <c r="A450" s="68" t="s">
        <v>6</v>
      </c>
      <c r="B450" s="118">
        <f>1+MAX($B$13:B449)</f>
        <v>104</v>
      </c>
      <c r="C450" s="55"/>
      <c r="D450" s="75"/>
      <c r="E450" s="55"/>
      <c r="F450" s="76"/>
      <c r="G450" s="55"/>
      <c r="H450" s="56"/>
      <c r="I450" s="79"/>
      <c r="J450" s="56" t="str">
        <f>IF(ISNUMBER(I450),ROUND(H450*I450,3),"")</f>
        <v/>
      </c>
      <c r="K450" s="58"/>
      <c r="L450" s="119">
        <f>ROUND(H450*K450,2)</f>
        <v>0</v>
      </c>
      <c r="N450" s="142"/>
      <c r="O450" s="143"/>
      <c r="P450" s="144"/>
      <c r="Q450" s="141"/>
    </row>
    <row r="451" spans="1:17" x14ac:dyDescent="0.2">
      <c r="A451" s="68" t="s">
        <v>5</v>
      </c>
      <c r="B451" s="120"/>
      <c r="C451" s="12"/>
      <c r="D451" s="12"/>
      <c r="E451" s="12"/>
      <c r="F451" s="77"/>
      <c r="G451" s="6"/>
      <c r="H451" s="6"/>
      <c r="I451" s="6"/>
      <c r="J451" s="6"/>
      <c r="K451" s="6"/>
      <c r="L451" s="121"/>
      <c r="N451" s="6"/>
      <c r="O451" s="6"/>
      <c r="P451" s="6"/>
      <c r="Q451" s="141"/>
    </row>
    <row r="452" spans="1:17" x14ac:dyDescent="0.2">
      <c r="A452" s="68" t="s">
        <v>7</v>
      </c>
      <c r="B452" s="120"/>
      <c r="C452" s="12"/>
      <c r="D452" s="12"/>
      <c r="E452" s="12"/>
      <c r="F452" s="78"/>
      <c r="G452" s="6"/>
      <c r="H452" s="6"/>
      <c r="I452" s="6"/>
      <c r="J452" s="6"/>
      <c r="K452" s="6"/>
      <c r="L452" s="121"/>
      <c r="N452" s="6"/>
      <c r="O452" s="6"/>
      <c r="P452" s="6"/>
      <c r="Q452" s="141"/>
    </row>
    <row r="453" spans="1:17" ht="10.5" thickBot="1" x14ac:dyDescent="0.25">
      <c r="A453" s="68" t="s">
        <v>8</v>
      </c>
      <c r="B453" s="122"/>
      <c r="C453" s="14"/>
      <c r="D453" s="14"/>
      <c r="E453" s="14"/>
      <c r="F453" s="106" t="s">
        <v>130</v>
      </c>
      <c r="G453" s="7"/>
      <c r="H453" s="7"/>
      <c r="I453" s="7"/>
      <c r="J453" s="7"/>
      <c r="K453" s="7"/>
      <c r="L453" s="123"/>
      <c r="N453" s="6"/>
      <c r="O453" s="6"/>
      <c r="P453" s="6"/>
      <c r="Q453" s="141"/>
    </row>
    <row r="454" spans="1:17" ht="11" thickBot="1" x14ac:dyDescent="0.25">
      <c r="A454" s="68" t="s">
        <v>6</v>
      </c>
      <c r="B454" s="118">
        <f>1+MAX($B$13:B453)</f>
        <v>105</v>
      </c>
      <c r="C454" s="55"/>
      <c r="D454" s="75"/>
      <c r="E454" s="55"/>
      <c r="F454" s="76"/>
      <c r="G454" s="55"/>
      <c r="H454" s="56"/>
      <c r="I454" s="79"/>
      <c r="J454" s="56" t="str">
        <f>IF(ISNUMBER(I454),ROUND(H454*I454,3),"")</f>
        <v/>
      </c>
      <c r="K454" s="58"/>
      <c r="L454" s="119">
        <f>ROUND(H454*K454,2)</f>
        <v>0</v>
      </c>
      <c r="N454" s="142"/>
      <c r="O454" s="143"/>
      <c r="P454" s="144"/>
      <c r="Q454" s="141"/>
    </row>
    <row r="455" spans="1:17" x14ac:dyDescent="0.2">
      <c r="A455" s="68" t="s">
        <v>5</v>
      </c>
      <c r="B455" s="120"/>
      <c r="C455" s="12"/>
      <c r="D455" s="12"/>
      <c r="E455" s="12"/>
      <c r="F455" s="77"/>
      <c r="G455" s="6"/>
      <c r="H455" s="6"/>
      <c r="I455" s="6"/>
      <c r="J455" s="6"/>
      <c r="K455" s="6"/>
      <c r="L455" s="121"/>
      <c r="N455" s="6"/>
      <c r="O455" s="6"/>
      <c r="P455" s="6"/>
      <c r="Q455" s="141"/>
    </row>
    <row r="456" spans="1:17" x14ac:dyDescent="0.2">
      <c r="A456" s="68" t="s">
        <v>7</v>
      </c>
      <c r="B456" s="120"/>
      <c r="C456" s="12"/>
      <c r="D456" s="12"/>
      <c r="E456" s="12"/>
      <c r="F456" s="78"/>
      <c r="G456" s="6"/>
      <c r="H456" s="6"/>
      <c r="I456" s="6"/>
      <c r="J456" s="6"/>
      <c r="K456" s="6"/>
      <c r="L456" s="121"/>
      <c r="N456" s="6"/>
      <c r="O456" s="6"/>
      <c r="P456" s="6"/>
      <c r="Q456" s="141"/>
    </row>
    <row r="457" spans="1:17" ht="10.5" thickBot="1" x14ac:dyDescent="0.25">
      <c r="A457" s="68" t="s">
        <v>8</v>
      </c>
      <c r="B457" s="122"/>
      <c r="C457" s="14"/>
      <c r="D457" s="14"/>
      <c r="E457" s="14"/>
      <c r="F457" s="106" t="s">
        <v>130</v>
      </c>
      <c r="G457" s="7"/>
      <c r="H457" s="7"/>
      <c r="I457" s="7"/>
      <c r="J457" s="7"/>
      <c r="K457" s="7"/>
      <c r="L457" s="123"/>
      <c r="N457" s="6"/>
      <c r="O457" s="6"/>
      <c r="P457" s="6"/>
      <c r="Q457" s="141"/>
    </row>
    <row r="458" spans="1:17" ht="11" thickBot="1" x14ac:dyDescent="0.25">
      <c r="A458" s="68" t="s">
        <v>6</v>
      </c>
      <c r="B458" s="118">
        <f>1+MAX($B$13:B457)</f>
        <v>106</v>
      </c>
      <c r="C458" s="55"/>
      <c r="D458" s="75"/>
      <c r="E458" s="55"/>
      <c r="F458" s="76"/>
      <c r="G458" s="55"/>
      <c r="H458" s="56"/>
      <c r="I458" s="79"/>
      <c r="J458" s="56" t="str">
        <f>IF(ISNUMBER(I458),ROUND(H458*I458,3),"")</f>
        <v/>
      </c>
      <c r="K458" s="58"/>
      <c r="L458" s="119">
        <f>ROUND(H458*K458,2)</f>
        <v>0</v>
      </c>
      <c r="N458" s="142"/>
      <c r="O458" s="143"/>
      <c r="P458" s="144"/>
      <c r="Q458" s="141"/>
    </row>
    <row r="459" spans="1:17" x14ac:dyDescent="0.2">
      <c r="A459" s="68" t="s">
        <v>5</v>
      </c>
      <c r="B459" s="120"/>
      <c r="C459" s="12"/>
      <c r="D459" s="12"/>
      <c r="E459" s="12"/>
      <c r="F459" s="77"/>
      <c r="G459" s="6"/>
      <c r="H459" s="6"/>
      <c r="I459" s="6"/>
      <c r="J459" s="6"/>
      <c r="K459" s="6"/>
      <c r="L459" s="121"/>
      <c r="N459" s="6"/>
      <c r="O459" s="6"/>
      <c r="P459" s="6"/>
      <c r="Q459" s="141"/>
    </row>
    <row r="460" spans="1:17" x14ac:dyDescent="0.2">
      <c r="A460" s="68" t="s">
        <v>7</v>
      </c>
      <c r="B460" s="120"/>
      <c r="C460" s="12"/>
      <c r="D460" s="12"/>
      <c r="E460" s="12"/>
      <c r="F460" s="78"/>
      <c r="G460" s="6"/>
      <c r="H460" s="6"/>
      <c r="I460" s="6"/>
      <c r="J460" s="6"/>
      <c r="K460" s="6"/>
      <c r="L460" s="121"/>
      <c r="N460" s="6"/>
      <c r="O460" s="6"/>
      <c r="P460" s="6"/>
      <c r="Q460" s="141"/>
    </row>
    <row r="461" spans="1:17" ht="10.5" thickBot="1" x14ac:dyDescent="0.25">
      <c r="A461" s="68" t="s">
        <v>8</v>
      </c>
      <c r="B461" s="122"/>
      <c r="C461" s="14"/>
      <c r="D461" s="14"/>
      <c r="E461" s="14"/>
      <c r="F461" s="106" t="s">
        <v>130</v>
      </c>
      <c r="G461" s="7"/>
      <c r="H461" s="7"/>
      <c r="I461" s="7"/>
      <c r="J461" s="7"/>
      <c r="K461" s="7"/>
      <c r="L461" s="123"/>
      <c r="N461" s="6"/>
      <c r="O461" s="6"/>
      <c r="P461" s="6"/>
      <c r="Q461" s="141"/>
    </row>
    <row r="462" spans="1:17" ht="13.5" thickBot="1" x14ac:dyDescent="0.25">
      <c r="A462" s="110" t="s">
        <v>82</v>
      </c>
      <c r="B462" s="152" t="s">
        <v>157</v>
      </c>
      <c r="C462" s="153" t="str">
        <f xml:space="preserve"> CONCATENATE("za Díl ",C441)</f>
        <v>za Díl M11</v>
      </c>
      <c r="D462" s="154"/>
      <c r="E462" s="154"/>
      <c r="F462" s="155" t="s">
        <v>368</v>
      </c>
      <c r="G462" s="156"/>
      <c r="H462" s="156"/>
      <c r="I462" s="156"/>
      <c r="J462" s="157"/>
      <c r="K462" s="156"/>
      <c r="L462" s="158">
        <f>SUM(L442:L461)</f>
        <v>0</v>
      </c>
      <c r="N462" s="145"/>
      <c r="O462" s="146"/>
      <c r="P462" s="147"/>
      <c r="Q462" s="141"/>
    </row>
    <row r="463" spans="1:17" x14ac:dyDescent="0.2">
      <c r="N463" s="151"/>
      <c r="O463" s="151"/>
      <c r="P463" s="151"/>
      <c r="Q463" s="141"/>
    </row>
    <row r="464" spans="1:17" x14ac:dyDescent="0.2">
      <c r="N464" s="141"/>
      <c r="O464" s="141"/>
      <c r="P464" s="141"/>
      <c r="Q464" s="141"/>
    </row>
    <row r="465" spans="14:17" x14ac:dyDescent="0.2">
      <c r="N465" s="141"/>
      <c r="O465" s="141"/>
      <c r="P465" s="141"/>
      <c r="Q465" s="141"/>
    </row>
  </sheetData>
  <sheetProtection formatCells="0" formatColumns="0" formatRows="0" insertColumns="0" insertRows="0" deleteColumns="0" deleteRows="0" sort="0" autoFilter="0"/>
  <autoFilter ref="A10:L72" xr:uid="{00000000-0009-0000-0000-000000000000}">
    <filterColumn colId="10" showButton="0"/>
  </autoFilter>
  <mergeCells count="29">
    <mergeCell ref="G10:G12"/>
    <mergeCell ref="E10:E12"/>
    <mergeCell ref="I8:J8"/>
    <mergeCell ref="B2:C2"/>
    <mergeCell ref="I2:J2"/>
    <mergeCell ref="F10:F12"/>
    <mergeCell ref="B1:C1"/>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K3:L3"/>
    <mergeCell ref="I6:J6"/>
    <mergeCell ref="F6:H6"/>
    <mergeCell ref="F7:H7"/>
    <mergeCell ref="B8:D8"/>
    <mergeCell ref="G8:H8"/>
    <mergeCell ref="D3:E3"/>
  </mergeCells>
  <conditionalFormatting sqref="F6">
    <cfRule type="expression" dxfId="1504" priority="3554">
      <formula>$E$5="Ostatní"</formula>
    </cfRule>
    <cfRule type="expression" dxfId="1503" priority="3556">
      <formula>$E$6="Ostatní"</formula>
    </cfRule>
  </conditionalFormatting>
  <conditionalFormatting sqref="F2">
    <cfRule type="expression" dxfId="1502" priority="3552">
      <formula>IF($F$2="Název stavby","Vybarvit",IF($F$2="","Vybarvit",""))="Vybarvit"</formula>
    </cfRule>
  </conditionalFormatting>
  <conditionalFormatting sqref="D3">
    <cfRule type="expression" dxfId="1501" priority="3551">
      <formula>IF($D$3="SO XX-XX-XX","Vybarvit",IF($D$3="","Vybarvit",""))="Vybarvit"</formula>
    </cfRule>
  </conditionalFormatting>
  <conditionalFormatting sqref="F3">
    <cfRule type="expression" dxfId="1500" priority="3550">
      <formula>IF($F$3="Název SO/PS","Vybarvit",IF($F$3="","Vybarvit",""))="Vybarvit"</formula>
    </cfRule>
  </conditionalFormatting>
  <conditionalFormatting sqref="F8">
    <cfRule type="expression" dxfId="1499" priority="3549">
      <formula>IF($F$8="Obchodní název firmy/společnosti, v případě fyzické osoby podnikající  IČO","Vybarvit",IF($F$8="","Vybarvit",""))="Vybarvit"</formula>
    </cfRule>
  </conditionalFormatting>
  <conditionalFormatting sqref="G8:H8">
    <cfRule type="expression" dxfId="1498" priority="3548">
      <formula>IF($G$8="Titul Jméno Příjmení","Vybarvit",IF($G$8="","Vybarvit",""))="Vybarvit"</formula>
    </cfRule>
  </conditionalFormatting>
  <conditionalFormatting sqref="K8">
    <cfRule type="expression" dxfId="1497" priority="3523">
      <formula>$K$8=""</formula>
    </cfRule>
  </conditionalFormatting>
  <conditionalFormatting sqref="K7">
    <cfRule type="expression" dxfId="1496" priority="3522">
      <formula>$K$7=""</formula>
    </cfRule>
  </conditionalFormatting>
  <conditionalFormatting sqref="K5">
    <cfRule type="expression" dxfId="1495" priority="3520">
      <formula>$K$5=""</formula>
    </cfRule>
  </conditionalFormatting>
  <conditionalFormatting sqref="K4">
    <cfRule type="expression" dxfId="1494" priority="3519">
      <formula>$K$4=""</formula>
    </cfRule>
  </conditionalFormatting>
  <conditionalFormatting sqref="L4">
    <cfRule type="expression" dxfId="1493" priority="3518">
      <formula>$L$4=""</formula>
    </cfRule>
  </conditionalFormatting>
  <conditionalFormatting sqref="E8">
    <cfRule type="expression" dxfId="1492" priority="3517">
      <formula>$E$8=""</formula>
    </cfRule>
  </conditionalFormatting>
  <conditionalFormatting sqref="E7">
    <cfRule type="expression" dxfId="1491" priority="3516">
      <formula>$E$7=""</formula>
    </cfRule>
  </conditionalFormatting>
  <conditionalFormatting sqref="E6">
    <cfRule type="expression" dxfId="1490" priority="3515">
      <formula>$E$6=""</formula>
    </cfRule>
  </conditionalFormatting>
  <conditionalFormatting sqref="E5">
    <cfRule type="expression" dxfId="1489" priority="3514">
      <formula>$E$5=""</formula>
    </cfRule>
  </conditionalFormatting>
  <conditionalFormatting sqref="E4">
    <cfRule type="expression" dxfId="1488" priority="3512">
      <formula>$E$4=""</formula>
    </cfRule>
  </conditionalFormatting>
  <conditionalFormatting sqref="F13">
    <cfRule type="expression" dxfId="1487" priority="2089">
      <formula>F13="Název dílu"</formula>
    </cfRule>
  </conditionalFormatting>
  <conditionalFormatting sqref="Q3">
    <cfRule type="cellIs" dxfId="1486" priority="2088" operator="notEqual">
      <formula>0</formula>
    </cfRule>
  </conditionalFormatting>
  <conditionalFormatting sqref="C13">
    <cfRule type="expression" dxfId="1485" priority="2087">
      <formula>C13="Kód dílu"</formula>
    </cfRule>
  </conditionalFormatting>
  <conditionalFormatting sqref="K6">
    <cfRule type="expression" dxfId="1484" priority="2031">
      <formula>$K$6=""</formula>
    </cfRule>
  </conditionalFormatting>
  <conditionalFormatting sqref="J14">
    <cfRule type="expression" dxfId="1483" priority="2006">
      <formula>J14=""</formula>
    </cfRule>
  </conditionalFormatting>
  <conditionalFormatting sqref="C14">
    <cfRule type="expression" dxfId="1482" priority="2005">
      <formula>C14=""</formula>
    </cfRule>
  </conditionalFormatting>
  <conditionalFormatting sqref="E14">
    <cfRule type="expression" dxfId="1481" priority="2004">
      <formula>E14=""</formula>
    </cfRule>
  </conditionalFormatting>
  <conditionalFormatting sqref="F14">
    <cfRule type="expression" dxfId="1480" priority="2003">
      <formula>F14=""</formula>
    </cfRule>
  </conditionalFormatting>
  <conditionalFormatting sqref="F15">
    <cfRule type="expression" dxfId="1479" priority="2002">
      <formula>F15=""</formula>
    </cfRule>
  </conditionalFormatting>
  <conditionalFormatting sqref="F16">
    <cfRule type="expression" dxfId="1478" priority="2001">
      <formula>F16=""</formula>
    </cfRule>
  </conditionalFormatting>
  <conditionalFormatting sqref="F17">
    <cfRule type="expression" dxfId="1477" priority="2000">
      <formula>F17=""</formula>
    </cfRule>
  </conditionalFormatting>
  <conditionalFormatting sqref="G14">
    <cfRule type="expression" dxfId="1476" priority="1999">
      <formula>G14=""</formula>
    </cfRule>
  </conditionalFormatting>
  <conditionalFormatting sqref="H14">
    <cfRule type="expression" dxfId="1475" priority="1998">
      <formula>H14=""</formula>
    </cfRule>
  </conditionalFormatting>
  <conditionalFormatting sqref="I14">
    <cfRule type="expression" dxfId="1474" priority="1997">
      <formula>I14=""</formula>
    </cfRule>
  </conditionalFormatting>
  <conditionalFormatting sqref="D14">
    <cfRule type="expression" dxfId="1473" priority="1996">
      <formula>D14=""</formula>
    </cfRule>
  </conditionalFormatting>
  <conditionalFormatting sqref="K14">
    <cfRule type="expression" dxfId="1472" priority="1995">
      <formula>K14=""</formula>
    </cfRule>
  </conditionalFormatting>
  <conditionalFormatting sqref="C18">
    <cfRule type="expression" dxfId="1471" priority="1949">
      <formula>C18=""</formula>
    </cfRule>
  </conditionalFormatting>
  <conditionalFormatting sqref="E18">
    <cfRule type="expression" dxfId="1470" priority="1948">
      <formula>E18=""</formula>
    </cfRule>
  </conditionalFormatting>
  <conditionalFormatting sqref="F18">
    <cfRule type="expression" dxfId="1469" priority="1947">
      <formula>F18=""</formula>
    </cfRule>
  </conditionalFormatting>
  <conditionalFormatting sqref="F19">
    <cfRule type="expression" dxfId="1468" priority="1946">
      <formula>F19=""</formula>
    </cfRule>
  </conditionalFormatting>
  <conditionalFormatting sqref="F21">
    <cfRule type="expression" dxfId="1467" priority="1944">
      <formula>F21=""</formula>
    </cfRule>
  </conditionalFormatting>
  <conditionalFormatting sqref="G18">
    <cfRule type="expression" dxfId="1466" priority="1943">
      <formula>G18=""</formula>
    </cfRule>
  </conditionalFormatting>
  <conditionalFormatting sqref="H18">
    <cfRule type="expression" dxfId="1465" priority="1942">
      <formula>H18=""</formula>
    </cfRule>
  </conditionalFormatting>
  <conditionalFormatting sqref="I18">
    <cfRule type="expression" dxfId="1464" priority="1941">
      <formula>I18=""</formula>
    </cfRule>
  </conditionalFormatting>
  <conditionalFormatting sqref="J18">
    <cfRule type="expression" dxfId="1463" priority="1940">
      <formula>J18=""</formula>
    </cfRule>
  </conditionalFormatting>
  <conditionalFormatting sqref="K18">
    <cfRule type="expression" dxfId="1462" priority="1939">
      <formula>K18=""</formula>
    </cfRule>
  </conditionalFormatting>
  <conditionalFormatting sqref="D18">
    <cfRule type="expression" dxfId="1461" priority="1938">
      <formula>D18=""</formula>
    </cfRule>
  </conditionalFormatting>
  <conditionalFormatting sqref="F20">
    <cfRule type="expression" dxfId="1460" priority="1937">
      <formula>F20=""</formula>
    </cfRule>
  </conditionalFormatting>
  <conditionalFormatting sqref="C22">
    <cfRule type="expression" dxfId="1459" priority="1936">
      <formula>C22=""</formula>
    </cfRule>
  </conditionalFormatting>
  <conditionalFormatting sqref="E22">
    <cfRule type="expression" dxfId="1458" priority="1935">
      <formula>E22=""</formula>
    </cfRule>
  </conditionalFormatting>
  <conditionalFormatting sqref="F22">
    <cfRule type="expression" dxfId="1457" priority="1934">
      <formula>F22=""</formula>
    </cfRule>
  </conditionalFormatting>
  <conditionalFormatting sqref="F23">
    <cfRule type="expression" dxfId="1456" priority="1933">
      <formula>F23=""</formula>
    </cfRule>
  </conditionalFormatting>
  <conditionalFormatting sqref="H22">
    <cfRule type="expression" dxfId="1455" priority="1929">
      <formula>H22=""</formula>
    </cfRule>
  </conditionalFormatting>
  <conditionalFormatting sqref="F25">
    <cfRule type="expression" dxfId="1454" priority="1931">
      <formula>F25=""</formula>
    </cfRule>
  </conditionalFormatting>
  <conditionalFormatting sqref="G22">
    <cfRule type="expression" dxfId="1453" priority="1930">
      <formula>G22=""</formula>
    </cfRule>
  </conditionalFormatting>
  <conditionalFormatting sqref="C30">
    <cfRule type="expression" dxfId="1452" priority="1912">
      <formula>C30=""</formula>
    </cfRule>
  </conditionalFormatting>
  <conditionalFormatting sqref="I22">
    <cfRule type="expression" dxfId="1451" priority="1928">
      <formula>I22=""</formula>
    </cfRule>
  </conditionalFormatting>
  <conditionalFormatting sqref="J22">
    <cfRule type="expression" dxfId="1450" priority="1927">
      <formula>J22=""</formula>
    </cfRule>
  </conditionalFormatting>
  <conditionalFormatting sqref="K22">
    <cfRule type="expression" dxfId="1449" priority="1926">
      <formula>K22=""</formula>
    </cfRule>
  </conditionalFormatting>
  <conditionalFormatting sqref="D22">
    <cfRule type="expression" dxfId="1448" priority="1925">
      <formula>D22=""</formula>
    </cfRule>
  </conditionalFormatting>
  <conditionalFormatting sqref="C26">
    <cfRule type="expression" dxfId="1447" priority="1924">
      <formula>C26=""</formula>
    </cfRule>
  </conditionalFormatting>
  <conditionalFormatting sqref="E26">
    <cfRule type="expression" dxfId="1446" priority="1923">
      <formula>E26=""</formula>
    </cfRule>
  </conditionalFormatting>
  <conditionalFormatting sqref="F26">
    <cfRule type="expression" dxfId="1445" priority="1922">
      <formula>F26=""</formula>
    </cfRule>
  </conditionalFormatting>
  <conditionalFormatting sqref="F27">
    <cfRule type="expression" dxfId="1444" priority="1921">
      <formula>F27=""</formula>
    </cfRule>
  </conditionalFormatting>
  <conditionalFormatting sqref="G26">
    <cfRule type="expression" dxfId="1443" priority="1918">
      <formula>G26=""</formula>
    </cfRule>
  </conditionalFormatting>
  <conditionalFormatting sqref="F29">
    <cfRule type="expression" dxfId="1442" priority="1919">
      <formula>F29=""</formula>
    </cfRule>
  </conditionalFormatting>
  <conditionalFormatting sqref="D30">
    <cfRule type="expression" dxfId="1441" priority="1901">
      <formula>D30=""</formula>
    </cfRule>
  </conditionalFormatting>
  <conditionalFormatting sqref="H26">
    <cfRule type="expression" dxfId="1440" priority="1917">
      <formula>H26=""</formula>
    </cfRule>
  </conditionalFormatting>
  <conditionalFormatting sqref="I26">
    <cfRule type="expression" dxfId="1439" priority="1916">
      <formula>I26=""</formula>
    </cfRule>
  </conditionalFormatting>
  <conditionalFormatting sqref="J26">
    <cfRule type="expression" dxfId="1438" priority="1915">
      <formula>J26=""</formula>
    </cfRule>
  </conditionalFormatting>
  <conditionalFormatting sqref="K26">
    <cfRule type="expression" dxfId="1437" priority="1914">
      <formula>K26=""</formula>
    </cfRule>
  </conditionalFormatting>
  <conditionalFormatting sqref="D26">
    <cfRule type="expression" dxfId="1436" priority="1913">
      <formula>D26=""</formula>
    </cfRule>
  </conditionalFormatting>
  <conditionalFormatting sqref="F32">
    <cfRule type="expression" dxfId="1435" priority="1898">
      <formula>F32=""</formula>
    </cfRule>
  </conditionalFormatting>
  <conditionalFormatting sqref="F31">
    <cfRule type="expression" dxfId="1434" priority="1909">
      <formula>F31=""</formula>
    </cfRule>
  </conditionalFormatting>
  <conditionalFormatting sqref="F30">
    <cfRule type="expression" dxfId="1433" priority="1910">
      <formula>F30=""</formula>
    </cfRule>
  </conditionalFormatting>
  <conditionalFormatting sqref="E34">
    <cfRule type="expression" dxfId="1432" priority="1896">
      <formula>E34=""</formula>
    </cfRule>
  </conditionalFormatting>
  <conditionalFormatting sqref="F33">
    <cfRule type="expression" dxfId="1431" priority="1907">
      <formula>F33=""</formula>
    </cfRule>
  </conditionalFormatting>
  <conditionalFormatting sqref="H34">
    <cfRule type="expression" dxfId="1430" priority="1890">
      <formula>H34=""</formula>
    </cfRule>
  </conditionalFormatting>
  <conditionalFormatting sqref="G30">
    <cfRule type="expression" dxfId="1429" priority="1906">
      <formula>G30=""</formula>
    </cfRule>
  </conditionalFormatting>
  <conditionalFormatting sqref="H30">
    <cfRule type="expression" dxfId="1428" priority="1905">
      <formula>H30=""</formula>
    </cfRule>
  </conditionalFormatting>
  <conditionalFormatting sqref="I30">
    <cfRule type="expression" dxfId="1427" priority="1904">
      <formula>I30=""</formula>
    </cfRule>
  </conditionalFormatting>
  <conditionalFormatting sqref="J30">
    <cfRule type="expression" dxfId="1426" priority="1903">
      <formula>J30=""</formula>
    </cfRule>
  </conditionalFormatting>
  <conditionalFormatting sqref="K30">
    <cfRule type="expression" dxfId="1425" priority="1902">
      <formula>K30=""</formula>
    </cfRule>
  </conditionalFormatting>
  <conditionalFormatting sqref="K34">
    <cfRule type="expression" dxfId="1424" priority="1887">
      <formula>K34=""</formula>
    </cfRule>
  </conditionalFormatting>
  <conditionalFormatting sqref="F24">
    <cfRule type="expression" dxfId="1423" priority="1900">
      <formula>F24=""</formula>
    </cfRule>
  </conditionalFormatting>
  <conditionalFormatting sqref="F28">
    <cfRule type="expression" dxfId="1422" priority="1899">
      <formula>F28=""</formula>
    </cfRule>
  </conditionalFormatting>
  <conditionalFormatting sqref="F36">
    <cfRule type="expression" dxfId="1421" priority="1885">
      <formula>F36=""</formula>
    </cfRule>
  </conditionalFormatting>
  <conditionalFormatting sqref="C34">
    <cfRule type="expression" dxfId="1420" priority="1897">
      <formula>C34=""</formula>
    </cfRule>
  </conditionalFormatting>
  <conditionalFormatting sqref="H64">
    <cfRule type="expression" dxfId="1419" priority="1787">
      <formula>H64=""</formula>
    </cfRule>
  </conditionalFormatting>
  <conditionalFormatting sqref="F34">
    <cfRule type="expression" dxfId="1418" priority="1895">
      <formula>F34=""</formula>
    </cfRule>
  </conditionalFormatting>
  <conditionalFormatting sqref="F35">
    <cfRule type="expression" dxfId="1417" priority="1894">
      <formula>F35=""</formula>
    </cfRule>
  </conditionalFormatting>
  <conditionalFormatting sqref="J34">
    <cfRule type="expression" dxfId="1416" priority="1888">
      <formula>J34=""</formula>
    </cfRule>
  </conditionalFormatting>
  <conditionalFormatting sqref="F37">
    <cfRule type="expression" dxfId="1415" priority="1892">
      <formula>F37=""</formula>
    </cfRule>
  </conditionalFormatting>
  <conditionalFormatting sqref="G34">
    <cfRule type="expression" dxfId="1414" priority="1891">
      <formula>G34=""</formula>
    </cfRule>
  </conditionalFormatting>
  <conditionalFormatting sqref="F45">
    <cfRule type="expression" dxfId="1413" priority="1863">
      <formula>F45=""</formula>
    </cfRule>
  </conditionalFormatting>
  <conditionalFormatting sqref="I34">
    <cfRule type="expression" dxfId="1412" priority="1889">
      <formula>I34=""</formula>
    </cfRule>
  </conditionalFormatting>
  <conditionalFormatting sqref="G40">
    <cfRule type="expression" dxfId="1411" priority="1874">
      <formula>G40=""</formula>
    </cfRule>
  </conditionalFormatting>
  <conditionalFormatting sqref="F75">
    <cfRule type="expression" dxfId="1410" priority="1765">
      <formula>F75=""</formula>
    </cfRule>
  </conditionalFormatting>
  <conditionalFormatting sqref="D34">
    <cfRule type="expression" dxfId="1409" priority="1886">
      <formula>D34=""</formula>
    </cfRule>
  </conditionalFormatting>
  <conditionalFormatting sqref="G68">
    <cfRule type="expression" dxfId="1408" priority="1776">
      <formula>G68=""</formula>
    </cfRule>
  </conditionalFormatting>
  <conditionalFormatting sqref="F39">
    <cfRule type="expression" dxfId="1407" priority="1882">
      <formula>F39="Název dílu"</formula>
    </cfRule>
  </conditionalFormatting>
  <conditionalFormatting sqref="C39">
    <cfRule type="expression" dxfId="1406" priority="1881">
      <formula>C39="Kód dílu"</formula>
    </cfRule>
  </conditionalFormatting>
  <conditionalFormatting sqref="C40">
    <cfRule type="expression" dxfId="1405" priority="1880">
      <formula>C40=""</formula>
    </cfRule>
  </conditionalFormatting>
  <conditionalFormatting sqref="E40">
    <cfRule type="expression" dxfId="1404" priority="1879">
      <formula>E40=""</formula>
    </cfRule>
  </conditionalFormatting>
  <conditionalFormatting sqref="F40">
    <cfRule type="expression" dxfId="1403" priority="1878">
      <formula>F40=""</formula>
    </cfRule>
  </conditionalFormatting>
  <conditionalFormatting sqref="F41">
    <cfRule type="expression" dxfId="1402" priority="1877">
      <formula>F41=""</formula>
    </cfRule>
  </conditionalFormatting>
  <conditionalFormatting sqref="F43">
    <cfRule type="expression" dxfId="1401" priority="1875">
      <formula>F43=""</formula>
    </cfRule>
  </conditionalFormatting>
  <conditionalFormatting sqref="F79">
    <cfRule type="expression" dxfId="1400" priority="1753">
      <formula>F79=""</formula>
    </cfRule>
  </conditionalFormatting>
  <conditionalFormatting sqref="F47">
    <cfRule type="expression" dxfId="1399" priority="1861">
      <formula>F47=""</formula>
    </cfRule>
  </conditionalFormatting>
  <conditionalFormatting sqref="H40">
    <cfRule type="expression" dxfId="1398" priority="1873">
      <formula>H40=""</formula>
    </cfRule>
  </conditionalFormatting>
  <conditionalFormatting sqref="I40">
    <cfRule type="expression" dxfId="1397" priority="1872">
      <formula>I40=""</formula>
    </cfRule>
  </conditionalFormatting>
  <conditionalFormatting sqref="J40">
    <cfRule type="expression" dxfId="1396" priority="1871">
      <formula>J40=""</formula>
    </cfRule>
  </conditionalFormatting>
  <conditionalFormatting sqref="K40">
    <cfRule type="expression" dxfId="1395" priority="1870">
      <formula>K40=""</formula>
    </cfRule>
  </conditionalFormatting>
  <conditionalFormatting sqref="D40">
    <cfRule type="expression" dxfId="1394" priority="1869">
      <formula>D40=""</formula>
    </cfRule>
  </conditionalFormatting>
  <conditionalFormatting sqref="E30">
    <cfRule type="expression" dxfId="1393" priority="1868">
      <formula>E30=""</formula>
    </cfRule>
  </conditionalFormatting>
  <conditionalFormatting sqref="F42">
    <cfRule type="expression" dxfId="1392" priority="1867">
      <formula>F42=""</formula>
    </cfRule>
  </conditionalFormatting>
  <conditionalFormatting sqref="C44">
    <cfRule type="expression" dxfId="1391" priority="1866">
      <formula>C44=""</formula>
    </cfRule>
  </conditionalFormatting>
  <conditionalFormatting sqref="F44">
    <cfRule type="expression" dxfId="1390" priority="1864">
      <formula>F44=""</formula>
    </cfRule>
  </conditionalFormatting>
  <conditionalFormatting sqref="F77">
    <cfRule type="expression" dxfId="1389" priority="1754">
      <formula>F77=""</formula>
    </cfRule>
  </conditionalFormatting>
  <conditionalFormatting sqref="G76">
    <cfRule type="expression" dxfId="1388" priority="1752">
      <formula>G76=""</formula>
    </cfRule>
  </conditionalFormatting>
  <conditionalFormatting sqref="G44">
    <cfRule type="expression" dxfId="1387" priority="1860">
      <formula>G44=""</formula>
    </cfRule>
  </conditionalFormatting>
  <conditionalFormatting sqref="H44">
    <cfRule type="expression" dxfId="1386" priority="1859">
      <formula>H44=""</formula>
    </cfRule>
  </conditionalFormatting>
  <conditionalFormatting sqref="I44">
    <cfRule type="expression" dxfId="1385" priority="1858">
      <formula>I44=""</formula>
    </cfRule>
  </conditionalFormatting>
  <conditionalFormatting sqref="J44">
    <cfRule type="expression" dxfId="1384" priority="1857">
      <formula>J44=""</formula>
    </cfRule>
  </conditionalFormatting>
  <conditionalFormatting sqref="K44">
    <cfRule type="expression" dxfId="1383" priority="1856">
      <formula>K44=""</formula>
    </cfRule>
  </conditionalFormatting>
  <conditionalFormatting sqref="D44">
    <cfRule type="expression" dxfId="1382" priority="1855">
      <formula>D44=""</formula>
    </cfRule>
  </conditionalFormatting>
  <conditionalFormatting sqref="F46">
    <cfRule type="expression" dxfId="1381" priority="1854">
      <formula>F46=""</formula>
    </cfRule>
  </conditionalFormatting>
  <conditionalFormatting sqref="C76">
    <cfRule type="expression" dxfId="1380" priority="1756">
      <formula>C76=""</formula>
    </cfRule>
  </conditionalFormatting>
  <conditionalFormatting sqref="F76">
    <cfRule type="expression" dxfId="1379" priority="1755">
      <formula>F76=""</formula>
    </cfRule>
  </conditionalFormatting>
  <conditionalFormatting sqref="H76">
    <cfRule type="expression" dxfId="1378" priority="1751">
      <formula>H76=""</formula>
    </cfRule>
  </conditionalFormatting>
  <conditionalFormatting sqref="I76">
    <cfRule type="expression" dxfId="1377" priority="1750">
      <formula>I76=""</formula>
    </cfRule>
  </conditionalFormatting>
  <conditionalFormatting sqref="J76">
    <cfRule type="expression" dxfId="1376" priority="1749">
      <formula>J76=""</formula>
    </cfRule>
  </conditionalFormatting>
  <conditionalFormatting sqref="K76">
    <cfRule type="expression" dxfId="1375" priority="1748">
      <formula>K76=""</formula>
    </cfRule>
  </conditionalFormatting>
  <conditionalFormatting sqref="D76">
    <cfRule type="expression" dxfId="1374" priority="1747">
      <formula>D76=""</formula>
    </cfRule>
  </conditionalFormatting>
  <conditionalFormatting sqref="F78">
    <cfRule type="expression" dxfId="1373" priority="1746">
      <formula>F78=""</formula>
    </cfRule>
  </conditionalFormatting>
  <conditionalFormatting sqref="E76">
    <cfRule type="expression" dxfId="1372" priority="1745">
      <formula>E76=""</formula>
    </cfRule>
  </conditionalFormatting>
  <conditionalFormatting sqref="F49">
    <cfRule type="expression" dxfId="1371" priority="1838">
      <formula>F49=""</formula>
    </cfRule>
  </conditionalFormatting>
  <conditionalFormatting sqref="F51">
    <cfRule type="expression" dxfId="1370" priority="1837">
      <formula>F51=""</formula>
    </cfRule>
  </conditionalFormatting>
  <conditionalFormatting sqref="C48">
    <cfRule type="expression" dxfId="1369" priority="1841">
      <formula>C48=""</formula>
    </cfRule>
  </conditionalFormatting>
  <conditionalFormatting sqref="C64">
    <cfRule type="expression" dxfId="1368" priority="1792">
      <formula>C64=""</formula>
    </cfRule>
  </conditionalFormatting>
  <conditionalFormatting sqref="F48">
    <cfRule type="expression" dxfId="1367" priority="1839">
      <formula>F48=""</formula>
    </cfRule>
  </conditionalFormatting>
  <conditionalFormatting sqref="G48">
    <cfRule type="expression" dxfId="1366" priority="1836">
      <formula>G48=""</formula>
    </cfRule>
  </conditionalFormatting>
  <conditionalFormatting sqref="H48">
    <cfRule type="expression" dxfId="1365" priority="1835">
      <formula>H48=""</formula>
    </cfRule>
  </conditionalFormatting>
  <conditionalFormatting sqref="I48">
    <cfRule type="expression" dxfId="1364" priority="1834">
      <formula>I48=""</formula>
    </cfRule>
  </conditionalFormatting>
  <conditionalFormatting sqref="J48">
    <cfRule type="expression" dxfId="1363" priority="1833">
      <formula>J48=""</formula>
    </cfRule>
  </conditionalFormatting>
  <conditionalFormatting sqref="K48">
    <cfRule type="expression" dxfId="1362" priority="1832">
      <formula>K48=""</formula>
    </cfRule>
  </conditionalFormatting>
  <conditionalFormatting sqref="D48">
    <cfRule type="expression" dxfId="1361" priority="1831">
      <formula>D48=""</formula>
    </cfRule>
  </conditionalFormatting>
  <conditionalFormatting sqref="F50">
    <cfRule type="expression" dxfId="1360" priority="1830">
      <formula>F50=""</formula>
    </cfRule>
  </conditionalFormatting>
  <conditionalFormatting sqref="F53">
    <cfRule type="expression" dxfId="1359" priority="1826">
      <formula>F53=""</formula>
    </cfRule>
  </conditionalFormatting>
  <conditionalFormatting sqref="F55">
    <cfRule type="expression" dxfId="1358" priority="1825">
      <formula>F55=""</formula>
    </cfRule>
  </conditionalFormatting>
  <conditionalFormatting sqref="C52">
    <cfRule type="expression" dxfId="1357" priority="1829">
      <formula>C52=""</formula>
    </cfRule>
  </conditionalFormatting>
  <conditionalFormatting sqref="C68">
    <cfRule type="expression" dxfId="1356" priority="1780">
      <formula>C68=""</formula>
    </cfRule>
  </conditionalFormatting>
  <conditionalFormatting sqref="F52">
    <cfRule type="expression" dxfId="1355" priority="1827">
      <formula>F52=""</formula>
    </cfRule>
  </conditionalFormatting>
  <conditionalFormatting sqref="G52">
    <cfRule type="expression" dxfId="1354" priority="1824">
      <formula>G52=""</formula>
    </cfRule>
  </conditionalFormatting>
  <conditionalFormatting sqref="H52">
    <cfRule type="expression" dxfId="1353" priority="1823">
      <formula>H52=""</formula>
    </cfRule>
  </conditionalFormatting>
  <conditionalFormatting sqref="I52">
    <cfRule type="expression" dxfId="1352" priority="1822">
      <formula>I52=""</formula>
    </cfRule>
  </conditionalFormatting>
  <conditionalFormatting sqref="J52">
    <cfRule type="expression" dxfId="1351" priority="1821">
      <formula>J52=""</formula>
    </cfRule>
  </conditionalFormatting>
  <conditionalFormatting sqref="K52">
    <cfRule type="expression" dxfId="1350" priority="1820">
      <formula>K52=""</formula>
    </cfRule>
  </conditionalFormatting>
  <conditionalFormatting sqref="D52">
    <cfRule type="expression" dxfId="1349" priority="1819">
      <formula>D52=""</formula>
    </cfRule>
  </conditionalFormatting>
  <conditionalFormatting sqref="F54">
    <cfRule type="expression" dxfId="1348" priority="1818">
      <formula>F54=""</formula>
    </cfRule>
  </conditionalFormatting>
  <conditionalFormatting sqref="F57">
    <cfRule type="expression" dxfId="1347" priority="1814">
      <formula>F57=""</formula>
    </cfRule>
  </conditionalFormatting>
  <conditionalFormatting sqref="F59">
    <cfRule type="expression" dxfId="1346" priority="1813">
      <formula>F59=""</formula>
    </cfRule>
  </conditionalFormatting>
  <conditionalFormatting sqref="C56">
    <cfRule type="expression" dxfId="1345" priority="1817">
      <formula>C56=""</formula>
    </cfRule>
  </conditionalFormatting>
  <conditionalFormatting sqref="C72">
    <cfRule type="expression" dxfId="1344" priority="1768">
      <formula>C72=""</formula>
    </cfRule>
  </conditionalFormatting>
  <conditionalFormatting sqref="F56">
    <cfRule type="expression" dxfId="1343" priority="1815">
      <formula>F56=""</formula>
    </cfRule>
  </conditionalFormatting>
  <conditionalFormatting sqref="G56">
    <cfRule type="expression" dxfId="1342" priority="1812">
      <formula>G56=""</formula>
    </cfRule>
  </conditionalFormatting>
  <conditionalFormatting sqref="H56">
    <cfRule type="expression" dxfId="1341" priority="1811">
      <formula>H56=""</formula>
    </cfRule>
  </conditionalFormatting>
  <conditionalFormatting sqref="I56">
    <cfRule type="expression" dxfId="1340" priority="1810">
      <formula>I56=""</formula>
    </cfRule>
  </conditionalFormatting>
  <conditionalFormatting sqref="J56">
    <cfRule type="expression" dxfId="1339" priority="1809">
      <formula>J56=""</formula>
    </cfRule>
  </conditionalFormatting>
  <conditionalFormatting sqref="K56">
    <cfRule type="expression" dxfId="1338" priority="1808">
      <formula>K56=""</formula>
    </cfRule>
  </conditionalFormatting>
  <conditionalFormatting sqref="D56">
    <cfRule type="expression" dxfId="1337" priority="1807">
      <formula>D56=""</formula>
    </cfRule>
  </conditionalFormatting>
  <conditionalFormatting sqref="F58">
    <cfRule type="expression" dxfId="1336" priority="1806">
      <formula>F58=""</formula>
    </cfRule>
  </conditionalFormatting>
  <conditionalFormatting sqref="F61">
    <cfRule type="expression" dxfId="1335" priority="1802">
      <formula>F61=""</formula>
    </cfRule>
  </conditionalFormatting>
  <conditionalFormatting sqref="F63">
    <cfRule type="expression" dxfId="1334" priority="1801">
      <formula>F63=""</formula>
    </cfRule>
  </conditionalFormatting>
  <conditionalFormatting sqref="C60">
    <cfRule type="expression" dxfId="1333" priority="1805">
      <formula>C60=""</formula>
    </cfRule>
  </conditionalFormatting>
  <conditionalFormatting sqref="F60">
    <cfRule type="expression" dxfId="1332" priority="1803">
      <formula>F60=""</formula>
    </cfRule>
  </conditionalFormatting>
  <conditionalFormatting sqref="G60">
    <cfRule type="expression" dxfId="1331" priority="1800">
      <formula>G60=""</formula>
    </cfRule>
  </conditionalFormatting>
  <conditionalFormatting sqref="H60">
    <cfRule type="expression" dxfId="1330" priority="1799">
      <formula>H60=""</formula>
    </cfRule>
  </conditionalFormatting>
  <conditionalFormatting sqref="I60">
    <cfRule type="expression" dxfId="1329" priority="1798">
      <formula>I60=""</formula>
    </cfRule>
  </conditionalFormatting>
  <conditionalFormatting sqref="J60">
    <cfRule type="expression" dxfId="1328" priority="1797">
      <formula>J60=""</formula>
    </cfRule>
  </conditionalFormatting>
  <conditionalFormatting sqref="K60">
    <cfRule type="expression" dxfId="1327" priority="1796">
      <formula>K60=""</formula>
    </cfRule>
  </conditionalFormatting>
  <conditionalFormatting sqref="D60">
    <cfRule type="expression" dxfId="1326" priority="1795">
      <formula>D60=""</formula>
    </cfRule>
  </conditionalFormatting>
  <conditionalFormatting sqref="F62">
    <cfRule type="expression" dxfId="1325" priority="1794">
      <formula>F62=""</formula>
    </cfRule>
  </conditionalFormatting>
  <conditionalFormatting sqref="E60 E56 E52 E48 E44">
    <cfRule type="expression" dxfId="1324" priority="1793">
      <formula>E44=""</formula>
    </cfRule>
  </conditionalFormatting>
  <conditionalFormatting sqref="F65">
    <cfRule type="expression" dxfId="1323" priority="1790">
      <formula>F65=""</formula>
    </cfRule>
  </conditionalFormatting>
  <conditionalFormatting sqref="F67">
    <cfRule type="expression" dxfId="1322" priority="1789">
      <formula>F67=""</formula>
    </cfRule>
  </conditionalFormatting>
  <conditionalFormatting sqref="F64">
    <cfRule type="expression" dxfId="1321" priority="1791">
      <formula>F64=""</formula>
    </cfRule>
  </conditionalFormatting>
  <conditionalFormatting sqref="G64">
    <cfRule type="expression" dxfId="1320" priority="1788">
      <formula>G64=""</formula>
    </cfRule>
  </conditionalFormatting>
  <conditionalFormatting sqref="I64">
    <cfRule type="expression" dxfId="1319" priority="1786">
      <formula>I64=""</formula>
    </cfRule>
  </conditionalFormatting>
  <conditionalFormatting sqref="J64">
    <cfRule type="expression" dxfId="1318" priority="1785">
      <formula>J64=""</formula>
    </cfRule>
  </conditionalFormatting>
  <conditionalFormatting sqref="K64">
    <cfRule type="expression" dxfId="1317" priority="1784">
      <formula>K64=""</formula>
    </cfRule>
  </conditionalFormatting>
  <conditionalFormatting sqref="D64">
    <cfRule type="expression" dxfId="1316" priority="1783">
      <formula>D64=""</formula>
    </cfRule>
  </conditionalFormatting>
  <conditionalFormatting sqref="F66">
    <cfRule type="expression" dxfId="1315" priority="1782">
      <formula>F66=""</formula>
    </cfRule>
  </conditionalFormatting>
  <conditionalFormatting sqref="E64">
    <cfRule type="expression" dxfId="1314" priority="1781">
      <formula>E64=""</formula>
    </cfRule>
  </conditionalFormatting>
  <conditionalFormatting sqref="F69">
    <cfRule type="expression" dxfId="1313" priority="1778">
      <formula>F69=""</formula>
    </cfRule>
  </conditionalFormatting>
  <conditionalFormatting sqref="F71">
    <cfRule type="expression" dxfId="1312" priority="1777">
      <formula>F71=""</formula>
    </cfRule>
  </conditionalFormatting>
  <conditionalFormatting sqref="F68">
    <cfRule type="expression" dxfId="1311" priority="1779">
      <formula>F68=""</formula>
    </cfRule>
  </conditionalFormatting>
  <conditionalFormatting sqref="H68">
    <cfRule type="expression" dxfId="1310" priority="1775">
      <formula>H68=""</formula>
    </cfRule>
  </conditionalFormatting>
  <conditionalFormatting sqref="I68">
    <cfRule type="expression" dxfId="1309" priority="1774">
      <formula>I68=""</formula>
    </cfRule>
  </conditionalFormatting>
  <conditionalFormatting sqref="J68">
    <cfRule type="expression" dxfId="1308" priority="1773">
      <formula>J68=""</formula>
    </cfRule>
  </conditionalFormatting>
  <conditionalFormatting sqref="K68">
    <cfRule type="expression" dxfId="1307" priority="1772">
      <formula>K68=""</formula>
    </cfRule>
  </conditionalFormatting>
  <conditionalFormatting sqref="D68">
    <cfRule type="expression" dxfId="1306" priority="1771">
      <formula>D68=""</formula>
    </cfRule>
  </conditionalFormatting>
  <conditionalFormatting sqref="F70">
    <cfRule type="expression" dxfId="1305" priority="1770">
      <formula>F70=""</formula>
    </cfRule>
  </conditionalFormatting>
  <conditionalFormatting sqref="E68">
    <cfRule type="expression" dxfId="1304" priority="1769">
      <formula>E68=""</formula>
    </cfRule>
  </conditionalFormatting>
  <conditionalFormatting sqref="F73">
    <cfRule type="expression" dxfId="1303" priority="1766">
      <formula>F73=""</formula>
    </cfRule>
  </conditionalFormatting>
  <conditionalFormatting sqref="F72">
    <cfRule type="expression" dxfId="1302" priority="1767">
      <formula>F72=""</formula>
    </cfRule>
  </conditionalFormatting>
  <conditionalFormatting sqref="G72">
    <cfRule type="expression" dxfId="1301" priority="1764">
      <formula>G72=""</formula>
    </cfRule>
  </conditionalFormatting>
  <conditionalFormatting sqref="H72">
    <cfRule type="expression" dxfId="1300" priority="1763">
      <formula>H72=""</formula>
    </cfRule>
  </conditionalFormatting>
  <conditionalFormatting sqref="I72">
    <cfRule type="expression" dxfId="1299" priority="1762">
      <formula>I72=""</formula>
    </cfRule>
  </conditionalFormatting>
  <conditionalFormatting sqref="J72">
    <cfRule type="expression" dxfId="1298" priority="1761">
      <formula>J72=""</formula>
    </cfRule>
  </conditionalFormatting>
  <conditionalFormatting sqref="K72">
    <cfRule type="expression" dxfId="1297" priority="1760">
      <formula>K72=""</formula>
    </cfRule>
  </conditionalFormatting>
  <conditionalFormatting sqref="D72">
    <cfRule type="expression" dxfId="1296" priority="1759">
      <formula>D72=""</formula>
    </cfRule>
  </conditionalFormatting>
  <conditionalFormatting sqref="F74">
    <cfRule type="expression" dxfId="1295" priority="1758">
      <formula>F74=""</formula>
    </cfRule>
  </conditionalFormatting>
  <conditionalFormatting sqref="E72">
    <cfRule type="expression" dxfId="1294" priority="1757">
      <formula>E72=""</formula>
    </cfRule>
  </conditionalFormatting>
  <conditionalFormatting sqref="C80">
    <cfRule type="expression" dxfId="1293" priority="1744">
      <formula>C80=""</formula>
    </cfRule>
  </conditionalFormatting>
  <conditionalFormatting sqref="E80">
    <cfRule type="expression" dxfId="1292" priority="1743">
      <formula>E80=""</formula>
    </cfRule>
  </conditionalFormatting>
  <conditionalFormatting sqref="F80">
    <cfRule type="expression" dxfId="1291" priority="1742">
      <formula>F80=""</formula>
    </cfRule>
  </conditionalFormatting>
  <conditionalFormatting sqref="F81">
    <cfRule type="expression" dxfId="1290" priority="1741">
      <formula>F81=""</formula>
    </cfRule>
  </conditionalFormatting>
  <conditionalFormatting sqref="F83">
    <cfRule type="expression" dxfId="1289" priority="1739">
      <formula>F83=""</formula>
    </cfRule>
  </conditionalFormatting>
  <conditionalFormatting sqref="F87">
    <cfRule type="expression" dxfId="1288" priority="1726">
      <formula>F87=""</formula>
    </cfRule>
  </conditionalFormatting>
  <conditionalFormatting sqref="G80">
    <cfRule type="expression" dxfId="1287" priority="1738">
      <formula>G80=""</formula>
    </cfRule>
  </conditionalFormatting>
  <conditionalFormatting sqref="H80">
    <cfRule type="expression" dxfId="1286" priority="1737">
      <formula>H80=""</formula>
    </cfRule>
  </conditionalFormatting>
  <conditionalFormatting sqref="I80">
    <cfRule type="expression" dxfId="1285" priority="1736">
      <formula>I80=""</formula>
    </cfRule>
  </conditionalFormatting>
  <conditionalFormatting sqref="J80">
    <cfRule type="expression" dxfId="1284" priority="1735">
      <formula>J80=""</formula>
    </cfRule>
  </conditionalFormatting>
  <conditionalFormatting sqref="K80">
    <cfRule type="expression" dxfId="1283" priority="1734">
      <formula>K80=""</formula>
    </cfRule>
  </conditionalFormatting>
  <conditionalFormatting sqref="D80">
    <cfRule type="expression" dxfId="1282" priority="1733">
      <formula>D80=""</formula>
    </cfRule>
  </conditionalFormatting>
  <conditionalFormatting sqref="F82">
    <cfRule type="expression" dxfId="1281" priority="1732">
      <formula>F82=""</formula>
    </cfRule>
  </conditionalFormatting>
  <conditionalFormatting sqref="C84">
    <cfRule type="expression" dxfId="1280" priority="1731">
      <formula>C84=""</formula>
    </cfRule>
  </conditionalFormatting>
  <conditionalFormatting sqref="E84">
    <cfRule type="expression" dxfId="1279" priority="1730">
      <formula>E84=""</formula>
    </cfRule>
  </conditionalFormatting>
  <conditionalFormatting sqref="F84">
    <cfRule type="expression" dxfId="1278" priority="1729">
      <formula>F84=""</formula>
    </cfRule>
  </conditionalFormatting>
  <conditionalFormatting sqref="F85">
    <cfRule type="expression" dxfId="1277" priority="1728">
      <formula>F85=""</formula>
    </cfRule>
  </conditionalFormatting>
  <conditionalFormatting sqref="J88">
    <cfRule type="expression" dxfId="1276" priority="1709">
      <formula>J88=""</formula>
    </cfRule>
  </conditionalFormatting>
  <conditionalFormatting sqref="F101">
    <cfRule type="expression" dxfId="1275" priority="1696">
      <formula>F101=""</formula>
    </cfRule>
  </conditionalFormatting>
  <conditionalFormatting sqref="G84">
    <cfRule type="expression" dxfId="1274" priority="1725">
      <formula>G84=""</formula>
    </cfRule>
  </conditionalFormatting>
  <conditionalFormatting sqref="H84">
    <cfRule type="expression" dxfId="1273" priority="1724">
      <formula>H84=""</formula>
    </cfRule>
  </conditionalFormatting>
  <conditionalFormatting sqref="I84">
    <cfRule type="expression" dxfId="1272" priority="1723">
      <formula>I84=""</formula>
    </cfRule>
  </conditionalFormatting>
  <conditionalFormatting sqref="J84">
    <cfRule type="expression" dxfId="1271" priority="1722">
      <formula>J84=""</formula>
    </cfRule>
  </conditionalFormatting>
  <conditionalFormatting sqref="K84">
    <cfRule type="expression" dxfId="1270" priority="1721">
      <formula>K84=""</formula>
    </cfRule>
  </conditionalFormatting>
  <conditionalFormatting sqref="D84">
    <cfRule type="expression" dxfId="1269" priority="1720">
      <formula>D84=""</formula>
    </cfRule>
  </conditionalFormatting>
  <conditionalFormatting sqref="F86">
    <cfRule type="expression" dxfId="1268" priority="1719">
      <formula>F86=""</formula>
    </cfRule>
  </conditionalFormatting>
  <conditionalFormatting sqref="C88">
    <cfRule type="expression" dxfId="1267" priority="1718">
      <formula>C88=""</formula>
    </cfRule>
  </conditionalFormatting>
  <conditionalFormatting sqref="E88">
    <cfRule type="expression" dxfId="1266" priority="1717">
      <formula>E88=""</formula>
    </cfRule>
  </conditionalFormatting>
  <conditionalFormatting sqref="F88">
    <cfRule type="expression" dxfId="1265" priority="1716">
      <formula>F88=""</formula>
    </cfRule>
  </conditionalFormatting>
  <conditionalFormatting sqref="F89">
    <cfRule type="expression" dxfId="1264" priority="1715">
      <formula>F89=""</formula>
    </cfRule>
  </conditionalFormatting>
  <conditionalFormatting sqref="H106">
    <cfRule type="expression" dxfId="1263" priority="1681">
      <formula>H106=""</formula>
    </cfRule>
  </conditionalFormatting>
  <conditionalFormatting sqref="F91">
    <cfRule type="expression" dxfId="1262" priority="1713">
      <formula>F91=""</formula>
    </cfRule>
  </conditionalFormatting>
  <conditionalFormatting sqref="G88">
    <cfRule type="expression" dxfId="1261" priority="1712">
      <formula>G88=""</formula>
    </cfRule>
  </conditionalFormatting>
  <conditionalFormatting sqref="H88">
    <cfRule type="expression" dxfId="1260" priority="1711">
      <formula>H88=""</formula>
    </cfRule>
  </conditionalFormatting>
  <conditionalFormatting sqref="I88">
    <cfRule type="expression" dxfId="1259" priority="1710">
      <formula>I88=""</formula>
    </cfRule>
  </conditionalFormatting>
  <conditionalFormatting sqref="F113">
    <cfRule type="expression" dxfId="1258" priority="1668">
      <formula>F113=""</formula>
    </cfRule>
  </conditionalFormatting>
  <conditionalFormatting sqref="K88">
    <cfRule type="expression" dxfId="1257" priority="1708">
      <formula>K88=""</formula>
    </cfRule>
  </conditionalFormatting>
  <conditionalFormatting sqref="D88">
    <cfRule type="expression" dxfId="1256" priority="1707">
      <formula>D88=""</formula>
    </cfRule>
  </conditionalFormatting>
  <conditionalFormatting sqref="F90">
    <cfRule type="expression" dxfId="1255" priority="1706">
      <formula>F90=""</formula>
    </cfRule>
  </conditionalFormatting>
  <conditionalFormatting sqref="C98">
    <cfRule type="expression" dxfId="1254" priority="1701">
      <formula>C98=""</formula>
    </cfRule>
  </conditionalFormatting>
  <conditionalFormatting sqref="C114">
    <cfRule type="expression" dxfId="1253" priority="1660">
      <formula>C114=""</formula>
    </cfRule>
  </conditionalFormatting>
  <conditionalFormatting sqref="F98">
    <cfRule type="expression" dxfId="1252" priority="1699">
      <formula>F98=""</formula>
    </cfRule>
  </conditionalFormatting>
  <conditionalFormatting sqref="F99">
    <cfRule type="expression" dxfId="1251" priority="1698">
      <formula>F99=""</formula>
    </cfRule>
  </conditionalFormatting>
  <conditionalFormatting sqref="F117">
    <cfRule type="expression" dxfId="1250" priority="1655">
      <formula>F117=""</formula>
    </cfRule>
  </conditionalFormatting>
  <conditionalFormatting sqref="F121">
    <cfRule type="expression" dxfId="1249" priority="1618">
      <formula>F121=""</formula>
    </cfRule>
  </conditionalFormatting>
  <conditionalFormatting sqref="G98">
    <cfRule type="expression" dxfId="1248" priority="1695">
      <formula>G98=""</formula>
    </cfRule>
  </conditionalFormatting>
  <conditionalFormatting sqref="H98">
    <cfRule type="expression" dxfId="1247" priority="1694">
      <formula>H98=""</formula>
    </cfRule>
  </conditionalFormatting>
  <conditionalFormatting sqref="I98">
    <cfRule type="expression" dxfId="1246" priority="1693">
      <formula>I98=""</formula>
    </cfRule>
  </conditionalFormatting>
  <conditionalFormatting sqref="D98">
    <cfRule type="expression" dxfId="1245" priority="1690">
      <formula>D98=""</formula>
    </cfRule>
  </conditionalFormatting>
  <conditionalFormatting sqref="F100">
    <cfRule type="expression" dxfId="1244" priority="1689">
      <formula>F100=""</formula>
    </cfRule>
  </conditionalFormatting>
  <conditionalFormatting sqref="C106">
    <cfRule type="expression" dxfId="1243" priority="1688">
      <formula>C106=""</formula>
    </cfRule>
  </conditionalFormatting>
  <conditionalFormatting sqref="F107">
    <cfRule type="expression" dxfId="1242" priority="1685">
      <formula>F107=""</formula>
    </cfRule>
  </conditionalFormatting>
  <conditionalFormatting sqref="F106">
    <cfRule type="expression" dxfId="1241" priority="1686">
      <formula>F106=""</formula>
    </cfRule>
  </conditionalFormatting>
  <conditionalFormatting sqref="C118">
    <cfRule type="expression" dxfId="1240" priority="1621">
      <formula>C118=""</formula>
    </cfRule>
  </conditionalFormatting>
  <conditionalFormatting sqref="F109">
    <cfRule type="expression" dxfId="1239" priority="1683">
      <formula>F109=""</formula>
    </cfRule>
  </conditionalFormatting>
  <conditionalFormatting sqref="F111">
    <cfRule type="expression" dxfId="1238" priority="1670">
      <formula>F111=""</formula>
    </cfRule>
  </conditionalFormatting>
  <conditionalFormatting sqref="G106">
    <cfRule type="expression" dxfId="1237" priority="1682">
      <formula>G106=""</formula>
    </cfRule>
  </conditionalFormatting>
  <conditionalFormatting sqref="G118">
    <cfRule type="expression" dxfId="1236" priority="1617">
      <formula>G118=""</formula>
    </cfRule>
  </conditionalFormatting>
  <conditionalFormatting sqref="I106">
    <cfRule type="expression" dxfId="1235" priority="1680">
      <formula>I106=""</formula>
    </cfRule>
  </conditionalFormatting>
  <conditionalFormatting sqref="G152">
    <cfRule type="expression" dxfId="1234" priority="1505">
      <formula>G152=""</formula>
    </cfRule>
  </conditionalFormatting>
  <conditionalFormatting sqref="F155">
    <cfRule type="expression" dxfId="1233" priority="1506">
      <formula>F155=""</formula>
    </cfRule>
  </conditionalFormatting>
  <conditionalFormatting sqref="D106">
    <cfRule type="expression" dxfId="1232" priority="1677">
      <formula>D106=""</formula>
    </cfRule>
  </conditionalFormatting>
  <conditionalFormatting sqref="E98">
    <cfRule type="expression" dxfId="1231" priority="1676">
      <formula>E98=""</formula>
    </cfRule>
  </conditionalFormatting>
  <conditionalFormatting sqref="G156">
    <cfRule type="expression" dxfId="1230" priority="1491">
      <formula>G156=""</formula>
    </cfRule>
  </conditionalFormatting>
  <conditionalFormatting sqref="F108">
    <cfRule type="expression" dxfId="1229" priority="1674">
      <formula>F108=""</formula>
    </cfRule>
  </conditionalFormatting>
  <conditionalFormatting sqref="C110">
    <cfRule type="expression" dxfId="1228" priority="1673">
      <formula>C110=""</formula>
    </cfRule>
  </conditionalFormatting>
  <conditionalFormatting sqref="F110">
    <cfRule type="expression" dxfId="1227" priority="1671">
      <formula>F110=""</formula>
    </cfRule>
  </conditionalFormatting>
  <conditionalFormatting sqref="F114">
    <cfRule type="expression" dxfId="1226" priority="1658">
      <formula>F114=""</formula>
    </cfRule>
  </conditionalFormatting>
  <conditionalFormatting sqref="F125">
    <cfRule type="expression" dxfId="1225" priority="1604">
      <formula>F125=""</formula>
    </cfRule>
  </conditionalFormatting>
  <conditionalFormatting sqref="F129">
    <cfRule type="expression" dxfId="1224" priority="1591">
      <formula>F129=""</formula>
    </cfRule>
  </conditionalFormatting>
  <conditionalFormatting sqref="G110">
    <cfRule type="expression" dxfId="1223" priority="1667">
      <formula>G110=""</formula>
    </cfRule>
  </conditionalFormatting>
  <conditionalFormatting sqref="H110">
    <cfRule type="expression" dxfId="1222" priority="1666">
      <formula>H110=""</formula>
    </cfRule>
  </conditionalFormatting>
  <conditionalFormatting sqref="I110">
    <cfRule type="expression" dxfId="1221" priority="1665">
      <formula>I110=""</formula>
    </cfRule>
  </conditionalFormatting>
  <conditionalFormatting sqref="F159">
    <cfRule type="expression" dxfId="1220" priority="1492">
      <formula>F159=""</formula>
    </cfRule>
  </conditionalFormatting>
  <conditionalFormatting sqref="F163">
    <cfRule type="expression" dxfId="1219" priority="1478">
      <formula>F163=""</formula>
    </cfRule>
  </conditionalFormatting>
  <conditionalFormatting sqref="D110">
    <cfRule type="expression" dxfId="1218" priority="1662">
      <formula>D110=""</formula>
    </cfRule>
  </conditionalFormatting>
  <conditionalFormatting sqref="F112">
    <cfRule type="expression" dxfId="1217" priority="1661">
      <formula>F112=""</formula>
    </cfRule>
  </conditionalFormatting>
  <conditionalFormatting sqref="C102">
    <cfRule type="expression" dxfId="1216" priority="1635">
      <formula>C102=""</formula>
    </cfRule>
  </conditionalFormatting>
  <conditionalFormatting sqref="F102">
    <cfRule type="expression" dxfId="1215" priority="1633">
      <formula>F102=""</formula>
    </cfRule>
  </conditionalFormatting>
  <conditionalFormatting sqref="F118">
    <cfRule type="expression" dxfId="1214" priority="1620">
      <formula>F118=""</formula>
    </cfRule>
  </conditionalFormatting>
  <conditionalFormatting sqref="F115">
    <cfRule type="expression" dxfId="1213" priority="1657">
      <formula>F115=""</formula>
    </cfRule>
  </conditionalFormatting>
  <conditionalFormatting sqref="F133">
    <cfRule type="expression" dxfId="1212" priority="1578">
      <formula>F133=""</formula>
    </cfRule>
  </conditionalFormatting>
  <conditionalFormatting sqref="G102">
    <cfRule type="expression" dxfId="1211" priority="1629">
      <formula>G102=""</formula>
    </cfRule>
  </conditionalFormatting>
  <conditionalFormatting sqref="G114">
    <cfRule type="expression" dxfId="1210" priority="1654">
      <formula>G114=""</formula>
    </cfRule>
  </conditionalFormatting>
  <conditionalFormatting sqref="H114">
    <cfRule type="expression" dxfId="1209" priority="1653">
      <formula>H114=""</formula>
    </cfRule>
  </conditionalFormatting>
  <conditionalFormatting sqref="I114">
    <cfRule type="expression" dxfId="1208" priority="1652">
      <formula>I114=""</formula>
    </cfRule>
  </conditionalFormatting>
  <conditionalFormatting sqref="G160">
    <cfRule type="expression" dxfId="1207" priority="1477">
      <formula>G160=""</formula>
    </cfRule>
  </conditionalFormatting>
  <conditionalFormatting sqref="D102">
    <cfRule type="expression" dxfId="1206" priority="1624">
      <formula>D102=""</formula>
    </cfRule>
  </conditionalFormatting>
  <conditionalFormatting sqref="D114">
    <cfRule type="expression" dxfId="1205" priority="1649">
      <formula>D114=""</formula>
    </cfRule>
  </conditionalFormatting>
  <conditionalFormatting sqref="F116">
    <cfRule type="expression" dxfId="1204" priority="1636">
      <formula>F116=""</formula>
    </cfRule>
  </conditionalFormatting>
  <conditionalFormatting sqref="E114 E110 E106 E102">
    <cfRule type="expression" dxfId="1203" priority="1622">
      <formula>E102=""</formula>
    </cfRule>
  </conditionalFormatting>
  <conditionalFormatting sqref="E122">
    <cfRule type="expression" dxfId="1202" priority="1608">
      <formula>E122=""</formula>
    </cfRule>
  </conditionalFormatting>
  <conditionalFormatting sqref="F122">
    <cfRule type="expression" dxfId="1201" priority="1607">
      <formula>F122=""</formula>
    </cfRule>
  </conditionalFormatting>
  <conditionalFormatting sqref="F103">
    <cfRule type="expression" dxfId="1200" priority="1632">
      <formula>F103=""</formula>
    </cfRule>
  </conditionalFormatting>
  <conditionalFormatting sqref="F105">
    <cfRule type="expression" dxfId="1199" priority="1630">
      <formula>F105=""</formula>
    </cfRule>
  </conditionalFormatting>
  <conditionalFormatting sqref="H118">
    <cfRule type="expression" dxfId="1198" priority="1616">
      <formula>H118=""</formula>
    </cfRule>
  </conditionalFormatting>
  <conditionalFormatting sqref="H102">
    <cfRule type="expression" dxfId="1197" priority="1628">
      <formula>H102=""</formula>
    </cfRule>
  </conditionalFormatting>
  <conditionalFormatting sqref="I102">
    <cfRule type="expression" dxfId="1196" priority="1627">
      <formula>I102=""</formula>
    </cfRule>
  </conditionalFormatting>
  <conditionalFormatting sqref="G168">
    <cfRule type="expression" dxfId="1195" priority="1452">
      <formula>G168=""</formula>
    </cfRule>
  </conditionalFormatting>
  <conditionalFormatting sqref="F171">
    <cfRule type="expression" dxfId="1194" priority="1453">
      <formula>F171=""</formula>
    </cfRule>
  </conditionalFormatting>
  <conditionalFormatting sqref="F104">
    <cfRule type="expression" dxfId="1193" priority="1623">
      <formula>F104=""</formula>
    </cfRule>
  </conditionalFormatting>
  <conditionalFormatting sqref="G126">
    <cfRule type="expression" dxfId="1192" priority="1590">
      <formula>G126=""</formula>
    </cfRule>
  </conditionalFormatting>
  <conditionalFormatting sqref="F119">
    <cfRule type="expression" dxfId="1191" priority="1619">
      <formula>F119=""</formula>
    </cfRule>
  </conditionalFormatting>
  <conditionalFormatting sqref="F123">
    <cfRule type="expression" dxfId="1190" priority="1606">
      <formula>F123=""</formula>
    </cfRule>
  </conditionalFormatting>
  <conditionalFormatting sqref="G122">
    <cfRule type="expression" dxfId="1189" priority="1603">
      <formula>G122=""</formula>
    </cfRule>
  </conditionalFormatting>
  <conditionalFormatting sqref="I118">
    <cfRule type="expression" dxfId="1188" priority="1615">
      <formula>I118=""</formula>
    </cfRule>
  </conditionalFormatting>
  <conditionalFormatting sqref="C174">
    <cfRule type="expression" dxfId="1187" priority="1441">
      <formula>C174=""</formula>
    </cfRule>
  </conditionalFormatting>
  <conditionalFormatting sqref="D118">
    <cfRule type="expression" dxfId="1186" priority="1612">
      <formula>D118=""</formula>
    </cfRule>
  </conditionalFormatting>
  <conditionalFormatting sqref="E118">
    <cfRule type="expression" dxfId="1185" priority="1610">
      <formula>E118=""</formula>
    </cfRule>
  </conditionalFormatting>
  <conditionalFormatting sqref="C122">
    <cfRule type="expression" dxfId="1184" priority="1609">
      <formula>C122=""</formula>
    </cfRule>
  </conditionalFormatting>
  <conditionalFormatting sqref="F126">
    <cfRule type="expression" dxfId="1183" priority="1594">
      <formula>F126=""</formula>
    </cfRule>
  </conditionalFormatting>
  <conditionalFormatting sqref="F127">
    <cfRule type="expression" dxfId="1182" priority="1593">
      <formula>F127=""</formula>
    </cfRule>
  </conditionalFormatting>
  <conditionalFormatting sqref="H130">
    <cfRule type="expression" dxfId="1181" priority="1576">
      <formula>H130=""</formula>
    </cfRule>
  </conditionalFormatting>
  <conditionalFormatting sqref="H122">
    <cfRule type="expression" dxfId="1180" priority="1602">
      <formula>H122=""</formula>
    </cfRule>
  </conditionalFormatting>
  <conditionalFormatting sqref="I122">
    <cfRule type="expression" dxfId="1179" priority="1601">
      <formula>I122=""</formula>
    </cfRule>
  </conditionalFormatting>
  <conditionalFormatting sqref="F176">
    <cfRule type="expression" dxfId="1178" priority="1428">
      <formula>F176=""</formula>
    </cfRule>
  </conditionalFormatting>
  <conditionalFormatting sqref="C178">
    <cfRule type="expression" dxfId="1177" priority="1427">
      <formula>C178=""</formula>
    </cfRule>
  </conditionalFormatting>
  <conditionalFormatting sqref="F120">
    <cfRule type="expression" dxfId="1176" priority="1611">
      <formula>F120=""</formula>
    </cfRule>
  </conditionalFormatting>
  <conditionalFormatting sqref="F124">
    <cfRule type="expression" dxfId="1175" priority="1597">
      <formula>F124=""</formula>
    </cfRule>
  </conditionalFormatting>
  <conditionalFormatting sqref="C126">
    <cfRule type="expression" dxfId="1174" priority="1596">
      <formula>C126=""</formula>
    </cfRule>
  </conditionalFormatting>
  <conditionalFormatting sqref="E130">
    <cfRule type="expression" dxfId="1173" priority="1582">
      <formula>E130=""</formula>
    </cfRule>
  </conditionalFormatting>
  <conditionalFormatting sqref="H126">
    <cfRule type="expression" dxfId="1172" priority="1589">
      <formula>H126=""</formula>
    </cfRule>
  </conditionalFormatting>
  <conditionalFormatting sqref="I126">
    <cfRule type="expression" dxfId="1171" priority="1588">
      <formula>I126=""</formula>
    </cfRule>
  </conditionalFormatting>
  <conditionalFormatting sqref="F180">
    <cfRule type="expression" dxfId="1170" priority="1415">
      <formula>F180=""</formula>
    </cfRule>
  </conditionalFormatting>
  <conditionalFormatting sqref="C182">
    <cfRule type="expression" dxfId="1169" priority="1414">
      <formula>C182=""</formula>
    </cfRule>
  </conditionalFormatting>
  <conditionalFormatting sqref="D122">
    <cfRule type="expression" dxfId="1168" priority="1598">
      <formula>D122=""</formula>
    </cfRule>
  </conditionalFormatting>
  <conditionalFormatting sqref="F131">
    <cfRule type="expression" dxfId="1167" priority="1580">
      <formula>F131=""</formula>
    </cfRule>
  </conditionalFormatting>
  <conditionalFormatting sqref="D126">
    <cfRule type="expression" dxfId="1166" priority="1585">
      <formula>D126=""</formula>
    </cfRule>
  </conditionalFormatting>
  <conditionalFormatting sqref="F128">
    <cfRule type="expression" dxfId="1165" priority="1584">
      <formula>F128=""</formula>
    </cfRule>
  </conditionalFormatting>
  <conditionalFormatting sqref="C130">
    <cfRule type="expression" dxfId="1164" priority="1583">
      <formula>C130=""</formula>
    </cfRule>
  </conditionalFormatting>
  <conditionalFormatting sqref="F130">
    <cfRule type="expression" dxfId="1163" priority="1581">
      <formula>F130=""</formula>
    </cfRule>
  </conditionalFormatting>
  <conditionalFormatting sqref="G130">
    <cfRule type="expression" dxfId="1162" priority="1577">
      <formula>G130=""</formula>
    </cfRule>
  </conditionalFormatting>
  <conditionalFormatting sqref="H134">
    <cfRule type="expression" dxfId="1161" priority="1563">
      <formula>H134=""</formula>
    </cfRule>
  </conditionalFormatting>
  <conditionalFormatting sqref="I130">
    <cfRule type="expression" dxfId="1160" priority="1575">
      <formula>I130=""</formula>
    </cfRule>
  </conditionalFormatting>
  <conditionalFormatting sqref="F183">
    <cfRule type="expression" dxfId="1159" priority="1402">
      <formula>F183=""</formula>
    </cfRule>
  </conditionalFormatting>
  <conditionalFormatting sqref="F184">
    <cfRule type="expression" dxfId="1158" priority="1401">
      <formula>F184=""</formula>
    </cfRule>
  </conditionalFormatting>
  <conditionalFormatting sqref="D130">
    <cfRule type="expression" dxfId="1157" priority="1572">
      <formula>D130=""</formula>
    </cfRule>
  </conditionalFormatting>
  <conditionalFormatting sqref="F132">
    <cfRule type="expression" dxfId="1156" priority="1571">
      <formula>F132=""</formula>
    </cfRule>
  </conditionalFormatting>
  <conditionalFormatting sqref="C134">
    <cfRule type="expression" dxfId="1155" priority="1570">
      <formula>C134=""</formula>
    </cfRule>
  </conditionalFormatting>
  <conditionalFormatting sqref="F137">
    <cfRule type="expression" dxfId="1154" priority="1565">
      <formula>F137=""</formula>
    </cfRule>
  </conditionalFormatting>
  <conditionalFormatting sqref="F134">
    <cfRule type="expression" dxfId="1153" priority="1568">
      <formula>F134=""</formula>
    </cfRule>
  </conditionalFormatting>
  <conditionalFormatting sqref="F135">
    <cfRule type="expression" dxfId="1152" priority="1567">
      <formula>F135=""</formula>
    </cfRule>
  </conditionalFormatting>
  <conditionalFormatting sqref="F188">
    <cfRule type="expression" dxfId="1151" priority="1388">
      <formula>F188=""</formula>
    </cfRule>
  </conditionalFormatting>
  <conditionalFormatting sqref="C144">
    <cfRule type="expression" dxfId="1150" priority="1538">
      <formula>C144=""</formula>
    </cfRule>
  </conditionalFormatting>
  <conditionalFormatting sqref="G134">
    <cfRule type="expression" dxfId="1149" priority="1564">
      <formula>G134=""</formula>
    </cfRule>
  </conditionalFormatting>
  <conditionalFormatting sqref="I134">
    <cfRule type="expression" dxfId="1148" priority="1562">
      <formula>I134=""</formula>
    </cfRule>
  </conditionalFormatting>
  <conditionalFormatting sqref="D186">
    <cfRule type="expression" dxfId="1147" priority="1389">
      <formula>D186=""</formula>
    </cfRule>
  </conditionalFormatting>
  <conditionalFormatting sqref="G140">
    <cfRule type="expression" dxfId="1146" priority="1546">
      <formula>G140=""</formula>
    </cfRule>
  </conditionalFormatting>
  <conditionalFormatting sqref="D134">
    <cfRule type="expression" dxfId="1145" priority="1559">
      <formula>D134=""</formula>
    </cfRule>
  </conditionalFormatting>
  <conditionalFormatting sqref="F136">
    <cfRule type="expression" dxfId="1144" priority="1558">
      <formula>F136=""</formula>
    </cfRule>
  </conditionalFormatting>
  <conditionalFormatting sqref="E134 E126">
    <cfRule type="expression" dxfId="1143" priority="1557">
      <formula>E126=""</formula>
    </cfRule>
  </conditionalFormatting>
  <conditionalFormatting sqref="F139">
    <cfRule type="expression" dxfId="1142" priority="1554">
      <formula>F139="Název dílu"</formula>
    </cfRule>
  </conditionalFormatting>
  <conditionalFormatting sqref="C139">
    <cfRule type="expression" dxfId="1141" priority="1553">
      <formula>C139="Kód dílu"</formula>
    </cfRule>
  </conditionalFormatting>
  <conditionalFormatting sqref="C140">
    <cfRule type="expression" dxfId="1140" priority="1552">
      <formula>C140=""</formula>
    </cfRule>
  </conditionalFormatting>
  <conditionalFormatting sqref="F141">
    <cfRule type="expression" dxfId="1139" priority="1549">
      <formula>F141=""</formula>
    </cfRule>
  </conditionalFormatting>
  <conditionalFormatting sqref="F140">
    <cfRule type="expression" dxfId="1138" priority="1550">
      <formula>F140=""</formula>
    </cfRule>
  </conditionalFormatting>
  <conditionalFormatting sqref="F144">
    <cfRule type="expression" dxfId="1137" priority="1536">
      <formula>F144=""</formula>
    </cfRule>
  </conditionalFormatting>
  <conditionalFormatting sqref="F143">
    <cfRule type="expression" dxfId="1136" priority="1547">
      <formula>F143=""</formula>
    </cfRule>
  </conditionalFormatting>
  <conditionalFormatting sqref="G144">
    <cfRule type="expression" dxfId="1135" priority="1532">
      <formula>G144=""</formula>
    </cfRule>
  </conditionalFormatting>
  <conditionalFormatting sqref="F147">
    <cfRule type="expression" dxfId="1134" priority="1533">
      <formula>F147=""</formula>
    </cfRule>
  </conditionalFormatting>
  <conditionalFormatting sqref="H140">
    <cfRule type="expression" dxfId="1133" priority="1545">
      <formula>H140=""</formula>
    </cfRule>
  </conditionalFormatting>
  <conditionalFormatting sqref="I140">
    <cfRule type="expression" dxfId="1132" priority="1544">
      <formula>I140=""</formula>
    </cfRule>
  </conditionalFormatting>
  <conditionalFormatting sqref="F194">
    <cfRule type="expression" dxfId="1131" priority="1371">
      <formula>F194=""</formula>
    </cfRule>
  </conditionalFormatting>
  <conditionalFormatting sqref="F195">
    <cfRule type="expression" dxfId="1130" priority="1370">
      <formula>F195=""</formula>
    </cfRule>
  </conditionalFormatting>
  <conditionalFormatting sqref="D140">
    <cfRule type="expression" dxfId="1129" priority="1541">
      <formula>D140=""</formula>
    </cfRule>
  </conditionalFormatting>
  <conditionalFormatting sqref="E140">
    <cfRule type="expression" dxfId="1128" priority="1540">
      <formula>E140=""</formula>
    </cfRule>
  </conditionalFormatting>
  <conditionalFormatting sqref="F142">
    <cfRule type="expression" dxfId="1127" priority="1539">
      <formula>F142=""</formula>
    </cfRule>
  </conditionalFormatting>
  <conditionalFormatting sqref="F145">
    <cfRule type="expression" dxfId="1126" priority="1535">
      <formula>F145=""</formula>
    </cfRule>
  </conditionalFormatting>
  <conditionalFormatting sqref="H148">
    <cfRule type="expression" dxfId="1125" priority="1518">
      <formula>H148=""</formula>
    </cfRule>
  </conditionalFormatting>
  <conditionalFormatting sqref="H144">
    <cfRule type="expression" dxfId="1124" priority="1531">
      <formula>H144=""</formula>
    </cfRule>
  </conditionalFormatting>
  <conditionalFormatting sqref="I144">
    <cfRule type="expression" dxfId="1123" priority="1530">
      <formula>I144=""</formula>
    </cfRule>
  </conditionalFormatting>
  <conditionalFormatting sqref="F201">
    <cfRule type="expression" dxfId="1122" priority="1355">
      <formula>F201=""</formula>
    </cfRule>
  </conditionalFormatting>
  <conditionalFormatting sqref="G198">
    <cfRule type="expression" dxfId="1121" priority="1354">
      <formula>G198=""</formula>
    </cfRule>
  </conditionalFormatting>
  <conditionalFormatting sqref="D144">
    <cfRule type="expression" dxfId="1120" priority="1527">
      <formula>D144=""</formula>
    </cfRule>
  </conditionalFormatting>
  <conditionalFormatting sqref="E144">
    <cfRule type="expression" dxfId="1119" priority="1526">
      <formula>E144=""</formula>
    </cfRule>
  </conditionalFormatting>
  <conditionalFormatting sqref="C148">
    <cfRule type="expression" dxfId="1118" priority="1525">
      <formula>C148=""</formula>
    </cfRule>
  </conditionalFormatting>
  <conditionalFormatting sqref="F149">
    <cfRule type="expression" dxfId="1117" priority="1522">
      <formula>F149=""</formula>
    </cfRule>
  </conditionalFormatting>
  <conditionalFormatting sqref="F148">
    <cfRule type="expression" dxfId="1116" priority="1523">
      <formula>F148=""</formula>
    </cfRule>
  </conditionalFormatting>
  <conditionalFormatting sqref="F153">
    <cfRule type="expression" dxfId="1115" priority="1508">
      <formula>F153=""</formula>
    </cfRule>
  </conditionalFormatting>
  <conditionalFormatting sqref="F151">
    <cfRule type="expression" dxfId="1114" priority="1520">
      <formula>F151=""</formula>
    </cfRule>
  </conditionalFormatting>
  <conditionalFormatting sqref="H152">
    <cfRule type="expression" dxfId="1113" priority="1504">
      <formula>H152=""</formula>
    </cfRule>
  </conditionalFormatting>
  <conditionalFormatting sqref="G148">
    <cfRule type="expression" dxfId="1112" priority="1519">
      <formula>G148=""</formula>
    </cfRule>
  </conditionalFormatting>
  <conditionalFormatting sqref="I148">
    <cfRule type="expression" dxfId="1111" priority="1517">
      <formula>I148=""</formula>
    </cfRule>
  </conditionalFormatting>
  <conditionalFormatting sqref="F202">
    <cfRule type="expression" dxfId="1110" priority="1344">
      <formula>F202=""</formula>
    </cfRule>
  </conditionalFormatting>
  <conditionalFormatting sqref="F203">
    <cfRule type="expression" dxfId="1109" priority="1343">
      <formula>F203=""</formula>
    </cfRule>
  </conditionalFormatting>
  <conditionalFormatting sqref="D148">
    <cfRule type="expression" dxfId="1108" priority="1514">
      <formula>D148=""</formula>
    </cfRule>
  </conditionalFormatting>
  <conditionalFormatting sqref="F146">
    <cfRule type="expression" dxfId="1107" priority="1513">
      <formula>F146=""</formula>
    </cfRule>
  </conditionalFormatting>
  <conditionalFormatting sqref="F150">
    <cfRule type="expression" dxfId="1106" priority="1512">
      <formula>F150=""</formula>
    </cfRule>
  </conditionalFormatting>
  <conditionalFormatting sqref="C152">
    <cfRule type="expression" dxfId="1105" priority="1511">
      <formula>C152=""</formula>
    </cfRule>
  </conditionalFormatting>
  <conditionalFormatting sqref="F152">
    <cfRule type="expression" dxfId="1104" priority="1509">
      <formula>F152=""</formula>
    </cfRule>
  </conditionalFormatting>
  <conditionalFormatting sqref="F156">
    <cfRule type="expression" dxfId="1103" priority="1495">
      <formula>F156=""</formula>
    </cfRule>
  </conditionalFormatting>
  <conditionalFormatting sqref="C160">
    <cfRule type="expression" dxfId="1102" priority="1483">
      <formula>C160=""</formula>
    </cfRule>
  </conditionalFormatting>
  <conditionalFormatting sqref="H156">
    <cfRule type="expression" dxfId="1101" priority="1490">
      <formula>H156=""</formula>
    </cfRule>
  </conditionalFormatting>
  <conditionalFormatting sqref="F161">
    <cfRule type="expression" dxfId="1100" priority="1480">
      <formula>F161=""</formula>
    </cfRule>
  </conditionalFormatting>
  <conditionalFormatting sqref="I156">
    <cfRule type="expression" dxfId="1099" priority="1489">
      <formula>I156=""</formula>
    </cfRule>
  </conditionalFormatting>
  <conditionalFormatting sqref="I152">
    <cfRule type="expression" dxfId="1098" priority="1503">
      <formula>I152=""</formula>
    </cfRule>
  </conditionalFormatting>
  <conditionalFormatting sqref="F207">
    <cfRule type="expression" dxfId="1097" priority="1330">
      <formula>F207=""</formula>
    </cfRule>
  </conditionalFormatting>
  <conditionalFormatting sqref="G206">
    <cfRule type="expression" dxfId="1096" priority="1327">
      <formula>G206=""</formula>
    </cfRule>
  </conditionalFormatting>
  <conditionalFormatting sqref="D152">
    <cfRule type="expression" dxfId="1095" priority="1500">
      <formula>D152=""</formula>
    </cfRule>
  </conditionalFormatting>
  <conditionalFormatting sqref="E148">
    <cfRule type="expression" dxfId="1094" priority="1499">
      <formula>E148=""</formula>
    </cfRule>
  </conditionalFormatting>
  <conditionalFormatting sqref="E152">
    <cfRule type="expression" dxfId="1093" priority="1498">
      <formula>E152=""</formula>
    </cfRule>
  </conditionalFormatting>
  <conditionalFormatting sqref="C156">
    <cfRule type="expression" dxfId="1092" priority="1497">
      <formula>C156=""</formula>
    </cfRule>
  </conditionalFormatting>
  <conditionalFormatting sqref="H160">
    <cfRule type="expression" dxfId="1091" priority="1476">
      <formula>H160=""</formula>
    </cfRule>
  </conditionalFormatting>
  <conditionalFormatting sqref="F157">
    <cfRule type="expression" dxfId="1090" priority="1494">
      <formula>F157=""</formula>
    </cfRule>
  </conditionalFormatting>
  <conditionalFormatting sqref="F165">
    <cfRule type="expression" dxfId="1089" priority="1467">
      <formula>F165=""</formula>
    </cfRule>
  </conditionalFormatting>
  <conditionalFormatting sqref="G164">
    <cfRule type="expression" dxfId="1088" priority="1464">
      <formula>G164=""</formula>
    </cfRule>
  </conditionalFormatting>
  <conditionalFormatting sqref="F213">
    <cfRule type="expression" dxfId="1087" priority="1316">
      <formula>F213=""</formula>
    </cfRule>
  </conditionalFormatting>
  <conditionalFormatting sqref="G210">
    <cfRule type="expression" dxfId="1086" priority="1315">
      <formula>G210=""</formula>
    </cfRule>
  </conditionalFormatting>
  <conditionalFormatting sqref="D156">
    <cfRule type="expression" dxfId="1085" priority="1486">
      <formula>D156=""</formula>
    </cfRule>
  </conditionalFormatting>
  <conditionalFormatting sqref="F154">
    <cfRule type="expression" dxfId="1084" priority="1485">
      <formula>F154=""</formula>
    </cfRule>
  </conditionalFormatting>
  <conditionalFormatting sqref="F158">
    <cfRule type="expression" dxfId="1083" priority="1484">
      <formula>F158=""</formula>
    </cfRule>
  </conditionalFormatting>
  <conditionalFormatting sqref="F164">
    <cfRule type="expression" dxfId="1082" priority="1468">
      <formula>F164=""</formula>
    </cfRule>
  </conditionalFormatting>
  <conditionalFormatting sqref="C164">
    <cfRule type="expression" dxfId="1081" priority="1470">
      <formula>C164=""</formula>
    </cfRule>
  </conditionalFormatting>
  <conditionalFormatting sqref="F160">
    <cfRule type="expression" dxfId="1080" priority="1481">
      <formula>F160=""</formula>
    </cfRule>
  </conditionalFormatting>
  <conditionalFormatting sqref="F167">
    <cfRule type="expression" dxfId="1079" priority="1465">
      <formula>F167=""</formula>
    </cfRule>
  </conditionalFormatting>
  <conditionalFormatting sqref="H168">
    <cfRule type="expression" dxfId="1078" priority="1451">
      <formula>H168=""</formula>
    </cfRule>
  </conditionalFormatting>
  <conditionalFormatting sqref="I160">
    <cfRule type="expression" dxfId="1077" priority="1475">
      <formula>I160=""</formula>
    </cfRule>
  </conditionalFormatting>
  <conditionalFormatting sqref="E216">
    <cfRule type="expression" dxfId="1076" priority="1302">
      <formula>E216=""</formula>
    </cfRule>
  </conditionalFormatting>
  <conditionalFormatting sqref="F216">
    <cfRule type="expression" dxfId="1075" priority="1301">
      <formula>F216=""</formula>
    </cfRule>
  </conditionalFormatting>
  <conditionalFormatting sqref="D160">
    <cfRule type="expression" dxfId="1074" priority="1472">
      <formula>D160=""</formula>
    </cfRule>
  </conditionalFormatting>
  <conditionalFormatting sqref="F162">
    <cfRule type="expression" dxfId="1073" priority="1471">
      <formula>F162=""</formula>
    </cfRule>
  </conditionalFormatting>
  <conditionalFormatting sqref="F169">
    <cfRule type="expression" dxfId="1072" priority="1455">
      <formula>F169=""</formula>
    </cfRule>
  </conditionalFormatting>
  <conditionalFormatting sqref="F179">
    <cfRule type="expression" dxfId="1071" priority="1424">
      <formula>F179=""</formula>
    </cfRule>
  </conditionalFormatting>
  <conditionalFormatting sqref="H164">
    <cfRule type="expression" dxfId="1070" priority="1463">
      <formula>H164=""</formula>
    </cfRule>
  </conditionalFormatting>
  <conditionalFormatting sqref="I164">
    <cfRule type="expression" dxfId="1069" priority="1462">
      <formula>I164=""</formula>
    </cfRule>
  </conditionalFormatting>
  <conditionalFormatting sqref="E220">
    <cfRule type="expression" dxfId="1068" priority="1289">
      <formula>E220=""</formula>
    </cfRule>
  </conditionalFormatting>
  <conditionalFormatting sqref="F220">
    <cfRule type="expression" dxfId="1067" priority="1288">
      <formula>F220=""</formula>
    </cfRule>
  </conditionalFormatting>
  <conditionalFormatting sqref="D164">
    <cfRule type="expression" dxfId="1066" priority="1459">
      <formula>D164=""</formula>
    </cfRule>
  </conditionalFormatting>
  <conditionalFormatting sqref="C168">
    <cfRule type="expression" dxfId="1065" priority="1458">
      <formula>C168=""</formula>
    </cfRule>
  </conditionalFormatting>
  <conditionalFormatting sqref="F168">
    <cfRule type="expression" dxfId="1064" priority="1456">
      <formula>F168=""</formula>
    </cfRule>
  </conditionalFormatting>
  <conditionalFormatting sqref="I168">
    <cfRule type="expression" dxfId="1063" priority="1450">
      <formula>I168=""</formula>
    </cfRule>
  </conditionalFormatting>
  <conditionalFormatting sqref="E224">
    <cfRule type="expression" dxfId="1062" priority="1277">
      <formula>E224=""</formula>
    </cfRule>
  </conditionalFormatting>
  <conditionalFormatting sqref="F224">
    <cfRule type="expression" dxfId="1061" priority="1276">
      <formula>F224=""</formula>
    </cfRule>
  </conditionalFormatting>
  <conditionalFormatting sqref="D168">
    <cfRule type="expression" dxfId="1060" priority="1447">
      <formula>D168=""</formula>
    </cfRule>
  </conditionalFormatting>
  <conditionalFormatting sqref="F170">
    <cfRule type="expression" dxfId="1059" priority="1446">
      <formula>F170=""</formula>
    </cfRule>
  </conditionalFormatting>
  <conditionalFormatting sqref="F173">
    <cfRule type="expression" dxfId="1058" priority="1443">
      <formula>F173="Název dílu"</formula>
    </cfRule>
  </conditionalFormatting>
  <conditionalFormatting sqref="C173">
    <cfRule type="expression" dxfId="1057" priority="1442">
      <formula>C173="Kód dílu"</formula>
    </cfRule>
  </conditionalFormatting>
  <conditionalFormatting sqref="F174">
    <cfRule type="expression" dxfId="1056" priority="1439">
      <formula>F174=""</formula>
    </cfRule>
  </conditionalFormatting>
  <conditionalFormatting sqref="F177">
    <cfRule type="expression" dxfId="1055" priority="1436">
      <formula>F177=""</formula>
    </cfRule>
  </conditionalFormatting>
  <conditionalFormatting sqref="F175">
    <cfRule type="expression" dxfId="1054" priority="1438">
      <formula>F175=""</formula>
    </cfRule>
  </conditionalFormatting>
  <conditionalFormatting sqref="F185">
    <cfRule type="expression" dxfId="1053" priority="1409">
      <formula>F185=""</formula>
    </cfRule>
  </conditionalFormatting>
  <conditionalFormatting sqref="G174">
    <cfRule type="expression" dxfId="1052" priority="1435">
      <formula>G174=""</formula>
    </cfRule>
  </conditionalFormatting>
  <conditionalFormatting sqref="H174">
    <cfRule type="expression" dxfId="1051" priority="1434">
      <formula>H174=""</formula>
    </cfRule>
  </conditionalFormatting>
  <conditionalFormatting sqref="I174">
    <cfRule type="expression" dxfId="1050" priority="1433">
      <formula>I174=""</formula>
    </cfRule>
  </conditionalFormatting>
  <conditionalFormatting sqref="G228">
    <cfRule type="expression" dxfId="1049" priority="1260">
      <formula>G228=""</formula>
    </cfRule>
  </conditionalFormatting>
  <conditionalFormatting sqref="H228">
    <cfRule type="expression" dxfId="1048" priority="1259">
      <formula>H228=""</formula>
    </cfRule>
  </conditionalFormatting>
  <conditionalFormatting sqref="D174">
    <cfRule type="expression" dxfId="1047" priority="1430">
      <formula>D174=""</formula>
    </cfRule>
  </conditionalFormatting>
  <conditionalFormatting sqref="F166">
    <cfRule type="expression" dxfId="1046" priority="1429">
      <formula>F166=""</formula>
    </cfRule>
  </conditionalFormatting>
  <conditionalFormatting sqref="F178">
    <cfRule type="expression" dxfId="1045" priority="1425">
      <formula>F178=""</formula>
    </cfRule>
  </conditionalFormatting>
  <conditionalFormatting sqref="F181">
    <cfRule type="expression" dxfId="1044" priority="1422">
      <formula>F181=""</formula>
    </cfRule>
  </conditionalFormatting>
  <conditionalFormatting sqref="F186">
    <cfRule type="expression" dxfId="1043" priority="1398">
      <formula>F186=""</formula>
    </cfRule>
  </conditionalFormatting>
  <conditionalFormatting sqref="G182">
    <cfRule type="expression" dxfId="1042" priority="1408">
      <formula>G182=""</formula>
    </cfRule>
  </conditionalFormatting>
  <conditionalFormatting sqref="G178">
    <cfRule type="expression" dxfId="1041" priority="1421">
      <formula>G178=""</formula>
    </cfRule>
  </conditionalFormatting>
  <conditionalFormatting sqref="H178">
    <cfRule type="expression" dxfId="1040" priority="1420">
      <formula>H178=""</formula>
    </cfRule>
  </conditionalFormatting>
  <conditionalFormatting sqref="I178">
    <cfRule type="expression" dxfId="1039" priority="1419">
      <formula>I178=""</formula>
    </cfRule>
  </conditionalFormatting>
  <conditionalFormatting sqref="I232">
    <cfRule type="expression" dxfId="1038" priority="1246">
      <formula>I232=""</formula>
    </cfRule>
  </conditionalFormatting>
  <conditionalFormatting sqref="D232">
    <cfRule type="expression" dxfId="1037" priority="1243">
      <formula>D232=""</formula>
    </cfRule>
  </conditionalFormatting>
  <conditionalFormatting sqref="D178">
    <cfRule type="expression" dxfId="1036" priority="1416">
      <formula>D178=""</formula>
    </cfRule>
  </conditionalFormatting>
  <conditionalFormatting sqref="F182">
    <cfRule type="expression" dxfId="1035" priority="1412">
      <formula>F182=""</formula>
    </cfRule>
  </conditionalFormatting>
  <conditionalFormatting sqref="F193">
    <cfRule type="expression" dxfId="1034" priority="1382">
      <formula>F193=""</formula>
    </cfRule>
  </conditionalFormatting>
  <conditionalFormatting sqref="F197">
    <cfRule type="expression" dxfId="1033" priority="1368">
      <formula>F197=""</formula>
    </cfRule>
  </conditionalFormatting>
  <conditionalFormatting sqref="F189">
    <cfRule type="expression" dxfId="1032" priority="1395">
      <formula>F189=""</formula>
    </cfRule>
  </conditionalFormatting>
  <conditionalFormatting sqref="H182">
    <cfRule type="expression" dxfId="1031" priority="1407">
      <formula>H182=""</formula>
    </cfRule>
  </conditionalFormatting>
  <conditionalFormatting sqref="I182">
    <cfRule type="expression" dxfId="1030" priority="1406">
      <formula>I182=""</formula>
    </cfRule>
  </conditionalFormatting>
  <conditionalFormatting sqref="E238">
    <cfRule type="expression" dxfId="1029" priority="1233">
      <formula>E238=""</formula>
    </cfRule>
  </conditionalFormatting>
  <conditionalFormatting sqref="F238">
    <cfRule type="expression" dxfId="1028" priority="1232">
      <formula>F238=""</formula>
    </cfRule>
  </conditionalFormatting>
  <conditionalFormatting sqref="D182">
    <cfRule type="expression" dxfId="1027" priority="1403">
      <formula>D182=""</formula>
    </cfRule>
  </conditionalFormatting>
  <conditionalFormatting sqref="C186">
    <cfRule type="expression" dxfId="1026" priority="1400">
      <formula>C186=""</formula>
    </cfRule>
  </conditionalFormatting>
  <conditionalFormatting sqref="E186">
    <cfRule type="expression" dxfId="1025" priority="1399">
      <formula>E186=""</formula>
    </cfRule>
  </conditionalFormatting>
  <conditionalFormatting sqref="F187">
    <cfRule type="expression" dxfId="1024" priority="1397">
      <formula>F187=""</formula>
    </cfRule>
  </conditionalFormatting>
  <conditionalFormatting sqref="G190">
    <cfRule type="expression" dxfId="1023" priority="1381">
      <formula>G190=""</formula>
    </cfRule>
  </conditionalFormatting>
  <conditionalFormatting sqref="G186">
    <cfRule type="expression" dxfId="1022" priority="1394">
      <formula>G186=""</formula>
    </cfRule>
  </conditionalFormatting>
  <conditionalFormatting sqref="H186">
    <cfRule type="expression" dxfId="1021" priority="1393">
      <formula>H186=""</formula>
    </cfRule>
  </conditionalFormatting>
  <conditionalFormatting sqref="I186">
    <cfRule type="expression" dxfId="1020" priority="1392">
      <formula>I186=""</formula>
    </cfRule>
  </conditionalFormatting>
  <conditionalFormatting sqref="F242">
    <cfRule type="expression" dxfId="1019" priority="1219">
      <formula>F242=""</formula>
    </cfRule>
  </conditionalFormatting>
  <conditionalFormatting sqref="F243">
    <cfRule type="expression" dxfId="1018" priority="1218">
      <formula>F243=""</formula>
    </cfRule>
  </conditionalFormatting>
  <conditionalFormatting sqref="C190">
    <cfRule type="expression" dxfId="1017" priority="1387">
      <formula>C190=""</formula>
    </cfRule>
  </conditionalFormatting>
  <conditionalFormatting sqref="E190">
    <cfRule type="expression" dxfId="1016" priority="1386">
      <formula>E190=""</formula>
    </cfRule>
  </conditionalFormatting>
  <conditionalFormatting sqref="F190">
    <cfRule type="expression" dxfId="1015" priority="1385">
      <formula>F190=""</formula>
    </cfRule>
  </conditionalFormatting>
  <conditionalFormatting sqref="H190">
    <cfRule type="expression" dxfId="1014" priority="1380">
      <formula>H190=""</formula>
    </cfRule>
  </conditionalFormatting>
  <conditionalFormatting sqref="I190">
    <cfRule type="expression" dxfId="1013" priority="1379">
      <formula>I190=""</formula>
    </cfRule>
  </conditionalFormatting>
  <conditionalFormatting sqref="C248">
    <cfRule type="expression" dxfId="1012" priority="1204">
      <formula>C248=""</formula>
    </cfRule>
  </conditionalFormatting>
  <conditionalFormatting sqref="D190">
    <cfRule type="expression" dxfId="1011" priority="1376">
      <formula>D190=""</formula>
    </cfRule>
  </conditionalFormatting>
  <conditionalFormatting sqref="F192">
    <cfRule type="expression" dxfId="1010" priority="1375">
      <formula>F192=""</formula>
    </cfRule>
  </conditionalFormatting>
  <conditionalFormatting sqref="F191">
    <cfRule type="expression" dxfId="1009" priority="1374">
      <formula>F191=""</formula>
    </cfRule>
  </conditionalFormatting>
  <conditionalFormatting sqref="C194">
    <cfRule type="expression" dxfId="1008" priority="1373">
      <formula>C194=""</formula>
    </cfRule>
  </conditionalFormatting>
  <conditionalFormatting sqref="E194">
    <cfRule type="expression" dxfId="1007" priority="1372">
      <formula>E194=""</formula>
    </cfRule>
  </conditionalFormatting>
  <conditionalFormatting sqref="G194">
    <cfRule type="expression" dxfId="1006" priority="1367">
      <formula>G194=""</formula>
    </cfRule>
  </conditionalFormatting>
  <conditionalFormatting sqref="H194">
    <cfRule type="expression" dxfId="1005" priority="1366">
      <formula>H194=""</formula>
    </cfRule>
  </conditionalFormatting>
  <conditionalFormatting sqref="I194">
    <cfRule type="expression" dxfId="1004" priority="1365">
      <formula>I194=""</formula>
    </cfRule>
  </conditionalFormatting>
  <conditionalFormatting sqref="F250">
    <cfRule type="expression" dxfId="1003" priority="1192">
      <formula>F250=""</formula>
    </cfRule>
  </conditionalFormatting>
  <conditionalFormatting sqref="C252">
    <cfRule type="expression" dxfId="1002" priority="1191">
      <formula>C252=""</formula>
    </cfRule>
  </conditionalFormatting>
  <conditionalFormatting sqref="D194">
    <cfRule type="expression" dxfId="1001" priority="1362">
      <formula>D194=""</formula>
    </cfRule>
  </conditionalFormatting>
  <conditionalFormatting sqref="F196">
    <cfRule type="expression" dxfId="1000" priority="1361">
      <formula>F196=""</formula>
    </cfRule>
  </conditionalFormatting>
  <conditionalFormatting sqref="C198">
    <cfRule type="expression" dxfId="999" priority="1360">
      <formula>C198=""</formula>
    </cfRule>
  </conditionalFormatting>
  <conditionalFormatting sqref="E198">
    <cfRule type="expression" dxfId="998" priority="1359">
      <formula>E198=""</formula>
    </cfRule>
  </conditionalFormatting>
  <conditionalFormatting sqref="F198">
    <cfRule type="expression" dxfId="997" priority="1358">
      <formula>F198=""</formula>
    </cfRule>
  </conditionalFormatting>
  <conditionalFormatting sqref="H198">
    <cfRule type="expression" dxfId="996" priority="1353">
      <formula>H198=""</formula>
    </cfRule>
  </conditionalFormatting>
  <conditionalFormatting sqref="I198">
    <cfRule type="expression" dxfId="995" priority="1352">
      <formula>I198=""</formula>
    </cfRule>
  </conditionalFormatting>
  <conditionalFormatting sqref="E182 E178 E174 E168 E164 E160 E156">
    <cfRule type="expression" dxfId="994" priority="1179">
      <formula>E156=""</formula>
    </cfRule>
  </conditionalFormatting>
  <conditionalFormatting sqref="E248">
    <cfRule type="expression" dxfId="993" priority="1178">
      <formula>E248=""</formula>
    </cfRule>
  </conditionalFormatting>
  <conditionalFormatting sqref="D198">
    <cfRule type="expression" dxfId="992" priority="1349">
      <formula>D198=""</formula>
    </cfRule>
  </conditionalFormatting>
  <conditionalFormatting sqref="F200">
    <cfRule type="expression" dxfId="991" priority="1348">
      <formula>F200=""</formula>
    </cfRule>
  </conditionalFormatting>
  <conditionalFormatting sqref="F199">
    <cfRule type="expression" dxfId="990" priority="1347">
      <formula>F199=""</formula>
    </cfRule>
  </conditionalFormatting>
  <conditionalFormatting sqref="C202">
    <cfRule type="expression" dxfId="989" priority="1346">
      <formula>C202=""</formula>
    </cfRule>
  </conditionalFormatting>
  <conditionalFormatting sqref="E202">
    <cfRule type="expression" dxfId="988" priority="1345">
      <formula>E202=""</formula>
    </cfRule>
  </conditionalFormatting>
  <conditionalFormatting sqref="F205">
    <cfRule type="expression" dxfId="987" priority="1341">
      <formula>F205=""</formula>
    </cfRule>
  </conditionalFormatting>
  <conditionalFormatting sqref="F262">
    <cfRule type="expression" dxfId="986" priority="1149">
      <formula>F262=""</formula>
    </cfRule>
  </conditionalFormatting>
  <conditionalFormatting sqref="G202">
    <cfRule type="expression" dxfId="985" priority="1340">
      <formula>G202=""</formula>
    </cfRule>
  </conditionalFormatting>
  <conditionalFormatting sqref="H202">
    <cfRule type="expression" dxfId="984" priority="1339">
      <formula>H202=""</formula>
    </cfRule>
  </conditionalFormatting>
  <conditionalFormatting sqref="I202">
    <cfRule type="expression" dxfId="983" priority="1338">
      <formula>I202=""</formula>
    </cfRule>
  </conditionalFormatting>
  <conditionalFormatting sqref="D202">
    <cfRule type="expression" dxfId="982" priority="1335">
      <formula>D202=""</formula>
    </cfRule>
  </conditionalFormatting>
  <conditionalFormatting sqref="F204">
    <cfRule type="expression" dxfId="981" priority="1334">
      <formula>F204=""</formula>
    </cfRule>
  </conditionalFormatting>
  <conditionalFormatting sqref="C206">
    <cfRule type="expression" dxfId="980" priority="1333">
      <formula>C206=""</formula>
    </cfRule>
  </conditionalFormatting>
  <conditionalFormatting sqref="E206">
    <cfRule type="expression" dxfId="979" priority="1332">
      <formula>E206=""</formula>
    </cfRule>
  </conditionalFormatting>
  <conditionalFormatting sqref="F206">
    <cfRule type="expression" dxfId="978" priority="1331">
      <formula>F206=""</formula>
    </cfRule>
  </conditionalFormatting>
  <conditionalFormatting sqref="F209">
    <cfRule type="expression" dxfId="977" priority="1328">
      <formula>F209=""</formula>
    </cfRule>
  </conditionalFormatting>
  <conditionalFormatting sqref="H206">
    <cfRule type="expression" dxfId="976" priority="1326">
      <formula>H206=""</formula>
    </cfRule>
  </conditionalFormatting>
  <conditionalFormatting sqref="I206">
    <cfRule type="expression" dxfId="975" priority="1325">
      <formula>I206=""</formula>
    </cfRule>
  </conditionalFormatting>
  <conditionalFormatting sqref="D260">
    <cfRule type="expression" dxfId="974" priority="1150">
      <formula>D260=""</formula>
    </cfRule>
  </conditionalFormatting>
  <conditionalFormatting sqref="D210">
    <cfRule type="expression" dxfId="973" priority="1310">
      <formula>D210=""</formula>
    </cfRule>
  </conditionalFormatting>
  <conditionalFormatting sqref="D206">
    <cfRule type="expression" dxfId="972" priority="1322">
      <formula>D206=""</formula>
    </cfRule>
  </conditionalFormatting>
  <conditionalFormatting sqref="C210">
    <cfRule type="expression" dxfId="971" priority="1321">
      <formula>C210=""</formula>
    </cfRule>
  </conditionalFormatting>
  <conditionalFormatting sqref="E210">
    <cfRule type="expression" dxfId="970" priority="1320">
      <formula>E210=""</formula>
    </cfRule>
  </conditionalFormatting>
  <conditionalFormatting sqref="F210">
    <cfRule type="expression" dxfId="969" priority="1319">
      <formula>F210=""</formula>
    </cfRule>
  </conditionalFormatting>
  <conditionalFormatting sqref="F211">
    <cfRule type="expression" dxfId="968" priority="1318">
      <formula>F211=""</formula>
    </cfRule>
  </conditionalFormatting>
  <conditionalFormatting sqref="H210">
    <cfRule type="expression" dxfId="967" priority="1314">
      <formula>H210=""</formula>
    </cfRule>
  </conditionalFormatting>
  <conditionalFormatting sqref="I210">
    <cfRule type="expression" dxfId="966" priority="1313">
      <formula>I210=""</formula>
    </cfRule>
  </conditionalFormatting>
  <conditionalFormatting sqref="F219">
    <cfRule type="expression" dxfId="965" priority="1298">
      <formula>F219=""</formula>
    </cfRule>
  </conditionalFormatting>
  <conditionalFormatting sqref="F208">
    <cfRule type="expression" dxfId="964" priority="1309">
      <formula>F208=""</formula>
    </cfRule>
  </conditionalFormatting>
  <conditionalFormatting sqref="F212">
    <cfRule type="expression" dxfId="963" priority="1308">
      <formula>F212=""</formula>
    </cfRule>
  </conditionalFormatting>
  <conditionalFormatting sqref="F215">
    <cfRule type="expression" dxfId="962" priority="1305">
      <formula>F215="Název dílu"</formula>
    </cfRule>
  </conditionalFormatting>
  <conditionalFormatting sqref="C215">
    <cfRule type="expression" dxfId="961" priority="1304">
      <formula>C215="Kód dílu"</formula>
    </cfRule>
  </conditionalFormatting>
  <conditionalFormatting sqref="C216">
    <cfRule type="expression" dxfId="960" priority="1303">
      <formula>C216=""</formula>
    </cfRule>
  </conditionalFormatting>
  <conditionalFormatting sqref="F217">
    <cfRule type="expression" dxfId="959" priority="1300">
      <formula>F217=""</formula>
    </cfRule>
  </conditionalFormatting>
  <conditionalFormatting sqref="G216">
    <cfRule type="expression" dxfId="958" priority="1297">
      <formula>G216=""</formula>
    </cfRule>
  </conditionalFormatting>
  <conditionalFormatting sqref="H216">
    <cfRule type="expression" dxfId="957" priority="1296">
      <formula>H216=""</formula>
    </cfRule>
  </conditionalFormatting>
  <conditionalFormatting sqref="I216">
    <cfRule type="expression" dxfId="956" priority="1295">
      <formula>I216=""</formula>
    </cfRule>
  </conditionalFormatting>
  <conditionalFormatting sqref="F256">
    <cfRule type="expression" dxfId="955" priority="1122">
      <formula>F256=""</formula>
    </cfRule>
  </conditionalFormatting>
  <conditionalFormatting sqref="F257">
    <cfRule type="expression" dxfId="954" priority="1121">
      <formula>F257=""</formula>
    </cfRule>
  </conditionalFormatting>
  <conditionalFormatting sqref="D216">
    <cfRule type="expression" dxfId="953" priority="1292">
      <formula>D216=""</formula>
    </cfRule>
  </conditionalFormatting>
  <conditionalFormatting sqref="F218">
    <cfRule type="expression" dxfId="952" priority="1291">
      <formula>F218=""</formula>
    </cfRule>
  </conditionalFormatting>
  <conditionalFormatting sqref="C220">
    <cfRule type="expression" dxfId="951" priority="1290">
      <formula>C220=""</formula>
    </cfRule>
  </conditionalFormatting>
  <conditionalFormatting sqref="F221">
    <cfRule type="expression" dxfId="950" priority="1287">
      <formula>F221=""</formula>
    </cfRule>
  </conditionalFormatting>
  <conditionalFormatting sqref="C224">
    <cfRule type="expression" dxfId="949" priority="1278">
      <formula>C224=""</formula>
    </cfRule>
  </conditionalFormatting>
  <conditionalFormatting sqref="F223">
    <cfRule type="expression" dxfId="948" priority="1285">
      <formula>F223=""</formula>
    </cfRule>
  </conditionalFormatting>
  <conditionalFormatting sqref="G220">
    <cfRule type="expression" dxfId="947" priority="1284">
      <formula>G220=""</formula>
    </cfRule>
  </conditionalFormatting>
  <conditionalFormatting sqref="H220">
    <cfRule type="expression" dxfId="946" priority="1283">
      <formula>H220=""</formula>
    </cfRule>
  </conditionalFormatting>
  <conditionalFormatting sqref="I220">
    <cfRule type="expression" dxfId="945" priority="1282">
      <formula>I220=""</formula>
    </cfRule>
  </conditionalFormatting>
  <conditionalFormatting sqref="F268">
    <cfRule type="expression" dxfId="944" priority="1109">
      <formula>F268=""</formula>
    </cfRule>
  </conditionalFormatting>
  <conditionalFormatting sqref="F269">
    <cfRule type="expression" dxfId="943" priority="1108">
      <formula>F269=""</formula>
    </cfRule>
  </conditionalFormatting>
  <conditionalFormatting sqref="D220">
    <cfRule type="expression" dxfId="942" priority="1279">
      <formula>D220=""</formula>
    </cfRule>
  </conditionalFormatting>
  <conditionalFormatting sqref="E228">
    <cfRule type="expression" dxfId="941" priority="1265">
      <formula>E228=""</formula>
    </cfRule>
  </conditionalFormatting>
  <conditionalFormatting sqref="F225">
    <cfRule type="expression" dxfId="940" priority="1275">
      <formula>F225=""</formula>
    </cfRule>
  </conditionalFormatting>
  <conditionalFormatting sqref="D224">
    <cfRule type="expression" dxfId="939" priority="1267">
      <formula>D224=""</formula>
    </cfRule>
  </conditionalFormatting>
  <conditionalFormatting sqref="F227">
    <cfRule type="expression" dxfId="938" priority="1273">
      <formula>F227=""</formula>
    </cfRule>
  </conditionalFormatting>
  <conditionalFormatting sqref="G224">
    <cfRule type="expression" dxfId="937" priority="1272">
      <formula>G224=""</formula>
    </cfRule>
  </conditionalFormatting>
  <conditionalFormatting sqref="H224">
    <cfRule type="expression" dxfId="936" priority="1271">
      <formula>H224=""</formula>
    </cfRule>
  </conditionalFormatting>
  <conditionalFormatting sqref="I224">
    <cfRule type="expression" dxfId="935" priority="1270">
      <formula>I224=""</formula>
    </cfRule>
  </conditionalFormatting>
  <conditionalFormatting sqref="F273">
    <cfRule type="expression" dxfId="934" priority="1095">
      <formula>F273=""</formula>
    </cfRule>
  </conditionalFormatting>
  <conditionalFormatting sqref="F272">
    <cfRule type="expression" dxfId="933" priority="1096">
      <formula>F272=""</formula>
    </cfRule>
  </conditionalFormatting>
  <conditionalFormatting sqref="C232">
    <cfRule type="expression" dxfId="932" priority="1254">
      <formula>C232=""</formula>
    </cfRule>
  </conditionalFormatting>
  <conditionalFormatting sqref="C228">
    <cfRule type="expression" dxfId="931" priority="1266">
      <formula>C228=""</formula>
    </cfRule>
  </conditionalFormatting>
  <conditionalFormatting sqref="G232">
    <cfRule type="expression" dxfId="930" priority="1248">
      <formula>G232=""</formula>
    </cfRule>
  </conditionalFormatting>
  <conditionalFormatting sqref="F228">
    <cfRule type="expression" dxfId="929" priority="1264">
      <formula>F228=""</formula>
    </cfRule>
  </conditionalFormatting>
  <conditionalFormatting sqref="F229">
    <cfRule type="expression" dxfId="928" priority="1263">
      <formula>F229=""</formula>
    </cfRule>
  </conditionalFormatting>
  <conditionalFormatting sqref="F231">
    <cfRule type="expression" dxfId="927" priority="1261">
      <formula>F231=""</formula>
    </cfRule>
  </conditionalFormatting>
  <conditionalFormatting sqref="I228">
    <cfRule type="expression" dxfId="926" priority="1258">
      <formula>I228=""</formula>
    </cfRule>
  </conditionalFormatting>
  <conditionalFormatting sqref="D228">
    <cfRule type="expression" dxfId="925" priority="1255">
      <formula>D228=""</formula>
    </cfRule>
  </conditionalFormatting>
  <conditionalFormatting sqref="F284">
    <cfRule type="expression" dxfId="924" priority="1052">
      <formula>F284=""</formula>
    </cfRule>
  </conditionalFormatting>
  <conditionalFormatting sqref="E232">
    <cfRule type="expression" dxfId="923" priority="1253">
      <formula>E232=""</formula>
    </cfRule>
  </conditionalFormatting>
  <conditionalFormatting sqref="F232">
    <cfRule type="expression" dxfId="922" priority="1252">
      <formula>F232=""</formula>
    </cfRule>
  </conditionalFormatting>
  <conditionalFormatting sqref="F233">
    <cfRule type="expression" dxfId="921" priority="1251">
      <formula>F233=""</formula>
    </cfRule>
  </conditionalFormatting>
  <conditionalFormatting sqref="F281">
    <cfRule type="expression" dxfId="920" priority="1073">
      <formula>F281=""</formula>
    </cfRule>
  </conditionalFormatting>
  <conditionalFormatting sqref="F235">
    <cfRule type="expression" dxfId="919" priority="1249">
      <formula>F235=""</formula>
    </cfRule>
  </conditionalFormatting>
  <conditionalFormatting sqref="F245">
    <cfRule type="expression" dxfId="918" priority="1216">
      <formula>F245=""</formula>
    </cfRule>
  </conditionalFormatting>
  <conditionalFormatting sqref="H232">
    <cfRule type="expression" dxfId="917" priority="1247">
      <formula>H232=""</formula>
    </cfRule>
  </conditionalFormatting>
  <conditionalFormatting sqref="G278">
    <cfRule type="expression" dxfId="916" priority="1072">
      <formula>G278=""</formula>
    </cfRule>
  </conditionalFormatting>
  <conditionalFormatting sqref="I238">
    <cfRule type="expression" dxfId="915" priority="1226">
      <formula>I238=""</formula>
    </cfRule>
  </conditionalFormatting>
  <conditionalFormatting sqref="F222">
    <cfRule type="expression" dxfId="914" priority="1242">
      <formula>F222=""</formula>
    </cfRule>
  </conditionalFormatting>
  <conditionalFormatting sqref="F226">
    <cfRule type="expression" dxfId="913" priority="1241">
      <formula>F226=""</formula>
    </cfRule>
  </conditionalFormatting>
  <conditionalFormatting sqref="F230">
    <cfRule type="expression" dxfId="912" priority="1240">
      <formula>F230=""</formula>
    </cfRule>
  </conditionalFormatting>
  <conditionalFormatting sqref="F234">
    <cfRule type="expression" dxfId="911" priority="1239">
      <formula>F234=""</formula>
    </cfRule>
  </conditionalFormatting>
  <conditionalFormatting sqref="F237">
    <cfRule type="expression" dxfId="910" priority="1236">
      <formula>F237="Název dílu"</formula>
    </cfRule>
  </conditionalFormatting>
  <conditionalFormatting sqref="C237">
    <cfRule type="expression" dxfId="909" priority="1235">
      <formula>C237="Kód dílu"</formula>
    </cfRule>
  </conditionalFormatting>
  <conditionalFormatting sqref="C238">
    <cfRule type="expression" dxfId="908" priority="1234">
      <formula>C238=""</formula>
    </cfRule>
  </conditionalFormatting>
  <conditionalFormatting sqref="F239">
    <cfRule type="expression" dxfId="907" priority="1231">
      <formula>F239=""</formula>
    </cfRule>
  </conditionalFormatting>
  <conditionalFormatting sqref="G242">
    <cfRule type="expression" dxfId="906" priority="1215">
      <formula>G242=""</formula>
    </cfRule>
  </conditionalFormatting>
  <conditionalFormatting sqref="F241">
    <cfRule type="expression" dxfId="905" priority="1229">
      <formula>F241=""</formula>
    </cfRule>
  </conditionalFormatting>
  <conditionalFormatting sqref="D286">
    <cfRule type="expression" dxfId="904" priority="1040">
      <formula>D286=""</formula>
    </cfRule>
  </conditionalFormatting>
  <conditionalFormatting sqref="G238">
    <cfRule type="expression" dxfId="903" priority="1228">
      <formula>G238=""</formula>
    </cfRule>
  </conditionalFormatting>
  <conditionalFormatting sqref="H238">
    <cfRule type="expression" dxfId="902" priority="1227">
      <formula>H238=""</formula>
    </cfRule>
  </conditionalFormatting>
  <conditionalFormatting sqref="I242">
    <cfRule type="expression" dxfId="901" priority="1213">
      <formula>I242=""</formula>
    </cfRule>
  </conditionalFormatting>
  <conditionalFormatting sqref="E282">
    <cfRule type="expression" dxfId="900" priority="1053">
      <formula>E282=""</formula>
    </cfRule>
  </conditionalFormatting>
  <conditionalFormatting sqref="D238">
    <cfRule type="expression" dxfId="899" priority="1223">
      <formula>D238=""</formula>
    </cfRule>
  </conditionalFormatting>
  <conditionalFormatting sqref="F240">
    <cfRule type="expression" dxfId="898" priority="1222">
      <formula>F240=""</formula>
    </cfRule>
  </conditionalFormatting>
  <conditionalFormatting sqref="C242">
    <cfRule type="expression" dxfId="897" priority="1221">
      <formula>C242=""</formula>
    </cfRule>
  </conditionalFormatting>
  <conditionalFormatting sqref="E242">
    <cfRule type="expression" dxfId="896" priority="1220">
      <formula>E242=""</formula>
    </cfRule>
  </conditionalFormatting>
  <conditionalFormatting sqref="F251">
    <cfRule type="expression" dxfId="895" priority="1199">
      <formula>F251=""</formula>
    </cfRule>
  </conditionalFormatting>
  <conditionalFormatting sqref="F248">
    <cfRule type="expression" dxfId="894" priority="1202">
      <formula>F248=""</formula>
    </cfRule>
  </conditionalFormatting>
  <conditionalFormatting sqref="H242">
    <cfRule type="expression" dxfId="893" priority="1214">
      <formula>H242=""</formula>
    </cfRule>
  </conditionalFormatting>
  <conditionalFormatting sqref="I248">
    <cfRule type="expression" dxfId="892" priority="1196">
      <formula>I248=""</formula>
    </cfRule>
  </conditionalFormatting>
  <conditionalFormatting sqref="E298">
    <cfRule type="expression" dxfId="891" priority="1010">
      <formula>E298=""</formula>
    </cfRule>
  </conditionalFormatting>
  <conditionalFormatting sqref="F285">
    <cfRule type="expression" dxfId="890" priority="1039">
      <formula>F285=""</formula>
    </cfRule>
  </conditionalFormatting>
  <conditionalFormatting sqref="D242">
    <cfRule type="expression" dxfId="889" priority="1210">
      <formula>D242=""</formula>
    </cfRule>
  </conditionalFormatting>
  <conditionalFormatting sqref="F244">
    <cfRule type="expression" dxfId="888" priority="1209">
      <formula>F244=""</formula>
    </cfRule>
  </conditionalFormatting>
  <conditionalFormatting sqref="F247">
    <cfRule type="expression" dxfId="887" priority="1206">
      <formula>F247="Název dílu"</formula>
    </cfRule>
  </conditionalFormatting>
  <conditionalFormatting sqref="C247">
    <cfRule type="expression" dxfId="886" priority="1205">
      <formula>C247="Kód dílu"</formula>
    </cfRule>
  </conditionalFormatting>
  <conditionalFormatting sqref="G252">
    <cfRule type="expression" dxfId="885" priority="1185">
      <formula>G252=""</formula>
    </cfRule>
  </conditionalFormatting>
  <conditionalFormatting sqref="F249">
    <cfRule type="expression" dxfId="884" priority="1201">
      <formula>F249=""</formula>
    </cfRule>
  </conditionalFormatting>
  <conditionalFormatting sqref="G248">
    <cfRule type="expression" dxfId="883" priority="1198">
      <formula>G248=""</formula>
    </cfRule>
  </conditionalFormatting>
  <conditionalFormatting sqref="H248">
    <cfRule type="expression" dxfId="882" priority="1197">
      <formula>H248=""</formula>
    </cfRule>
  </conditionalFormatting>
  <conditionalFormatting sqref="E294">
    <cfRule type="expression" dxfId="881" priority="1023">
      <formula>E294=""</formula>
    </cfRule>
  </conditionalFormatting>
  <conditionalFormatting sqref="F294">
    <cfRule type="expression" dxfId="880" priority="1022">
      <formula>F294=""</formula>
    </cfRule>
  </conditionalFormatting>
  <conditionalFormatting sqref="D248">
    <cfRule type="expression" dxfId="879" priority="1193">
      <formula>D248=""</formula>
    </cfRule>
  </conditionalFormatting>
  <conditionalFormatting sqref="F252">
    <cfRule type="expression" dxfId="878" priority="1189">
      <formula>F252=""</formula>
    </cfRule>
  </conditionalFormatting>
  <conditionalFormatting sqref="F255">
    <cfRule type="expression" dxfId="877" priority="1186">
      <formula>F255=""</formula>
    </cfRule>
  </conditionalFormatting>
  <conditionalFormatting sqref="H252">
    <cfRule type="expression" dxfId="876" priority="1184">
      <formula>H252=""</formula>
    </cfRule>
  </conditionalFormatting>
  <conditionalFormatting sqref="I252">
    <cfRule type="expression" dxfId="875" priority="1183">
      <formula>I252=""</formula>
    </cfRule>
  </conditionalFormatting>
  <conditionalFormatting sqref="F298">
    <cfRule type="expression" dxfId="874" priority="1009">
      <formula>F298=""</formula>
    </cfRule>
  </conditionalFormatting>
  <conditionalFormatting sqref="D252">
    <cfRule type="expression" dxfId="873" priority="1180">
      <formula>D252=""</formula>
    </cfRule>
  </conditionalFormatting>
  <conditionalFormatting sqref="E252">
    <cfRule type="expression" dxfId="872" priority="1177">
      <formula>E252=""</formula>
    </cfRule>
  </conditionalFormatting>
  <conditionalFormatting sqref="F254">
    <cfRule type="expression" dxfId="871" priority="1176">
      <formula>F254=""</formula>
    </cfRule>
  </conditionalFormatting>
  <conditionalFormatting sqref="F253">
    <cfRule type="expression" dxfId="870" priority="1175">
      <formula>F253=""</formula>
    </cfRule>
  </conditionalFormatting>
  <conditionalFormatting sqref="C260">
    <cfRule type="expression" dxfId="869" priority="1161">
      <formula>C260=""</formula>
    </cfRule>
  </conditionalFormatting>
  <conditionalFormatting sqref="F260">
    <cfRule type="expression" dxfId="868" priority="1159">
      <formula>F260=""</formula>
    </cfRule>
  </conditionalFormatting>
  <conditionalFormatting sqref="F261">
    <cfRule type="expression" dxfId="867" priority="1158">
      <formula>F261=""</formula>
    </cfRule>
  </conditionalFormatting>
  <conditionalFormatting sqref="F263">
    <cfRule type="expression" dxfId="866" priority="1156">
      <formula>F263=""</formula>
    </cfRule>
  </conditionalFormatting>
  <conditionalFormatting sqref="G260">
    <cfRule type="expression" dxfId="865" priority="1155">
      <formula>G260=""</formula>
    </cfRule>
  </conditionalFormatting>
  <conditionalFormatting sqref="H260">
    <cfRule type="expression" dxfId="864" priority="1154">
      <formula>H260=""</formula>
    </cfRule>
  </conditionalFormatting>
  <conditionalFormatting sqref="I260">
    <cfRule type="expression" dxfId="863" priority="1153">
      <formula>I260=""</formula>
    </cfRule>
  </conditionalFormatting>
  <conditionalFormatting sqref="F309">
    <cfRule type="expression" dxfId="862" priority="980">
      <formula>F309=""</formula>
    </cfRule>
  </conditionalFormatting>
  <conditionalFormatting sqref="G306">
    <cfRule type="expression" dxfId="861" priority="979">
      <formula>G306=""</formula>
    </cfRule>
  </conditionalFormatting>
  <conditionalFormatting sqref="G256">
    <cfRule type="expression" dxfId="860" priority="1119">
      <formula>G256=""</formula>
    </cfRule>
  </conditionalFormatting>
  <conditionalFormatting sqref="F271">
    <cfRule type="expression" dxfId="859" priority="1106">
      <formula>F271=""</formula>
    </cfRule>
  </conditionalFormatting>
  <conditionalFormatting sqref="C264">
    <cfRule type="expression" dxfId="858" priority="1136">
      <formula>C264=""</formula>
    </cfRule>
  </conditionalFormatting>
  <conditionalFormatting sqref="F259">
    <cfRule type="expression" dxfId="857" priority="1120">
      <formula>F259=""</formula>
    </cfRule>
  </conditionalFormatting>
  <conditionalFormatting sqref="H256">
    <cfRule type="expression" dxfId="856" priority="1118">
      <formula>H256=""</formula>
    </cfRule>
  </conditionalFormatting>
  <conditionalFormatting sqref="I256">
    <cfRule type="expression" dxfId="855" priority="1117">
      <formula>I256=""</formula>
    </cfRule>
  </conditionalFormatting>
  <conditionalFormatting sqref="C320">
    <cfRule type="expression" dxfId="854" priority="942">
      <formula>C320=""</formula>
    </cfRule>
  </conditionalFormatting>
  <conditionalFormatting sqref="D256">
    <cfRule type="expression" dxfId="853" priority="1114">
      <formula>D256=""</formula>
    </cfRule>
  </conditionalFormatting>
  <conditionalFormatting sqref="F258">
    <cfRule type="expression" dxfId="852" priority="1113">
      <formula>F258=""</formula>
    </cfRule>
  </conditionalFormatting>
  <conditionalFormatting sqref="E264 E260 E256">
    <cfRule type="expression" dxfId="851" priority="1112">
      <formula>E256=""</formula>
    </cfRule>
  </conditionalFormatting>
  <conditionalFormatting sqref="F264">
    <cfRule type="expression" dxfId="850" priority="1134">
      <formula>F264=""</formula>
    </cfRule>
  </conditionalFormatting>
  <conditionalFormatting sqref="F265">
    <cfRule type="expression" dxfId="849" priority="1133">
      <formula>F265=""</formula>
    </cfRule>
  </conditionalFormatting>
  <conditionalFormatting sqref="F267">
    <cfRule type="expression" dxfId="848" priority="1132">
      <formula>F267=""</formula>
    </cfRule>
  </conditionalFormatting>
  <conditionalFormatting sqref="G264">
    <cfRule type="expression" dxfId="847" priority="1131">
      <formula>G264=""</formula>
    </cfRule>
  </conditionalFormatting>
  <conditionalFormatting sqref="H264">
    <cfRule type="expression" dxfId="846" priority="1130">
      <formula>H264=""</formula>
    </cfRule>
  </conditionalFormatting>
  <conditionalFormatting sqref="I264">
    <cfRule type="expression" dxfId="845" priority="1129">
      <formula>I264=""</formula>
    </cfRule>
  </conditionalFormatting>
  <conditionalFormatting sqref="F315">
    <cfRule type="expression" dxfId="844" priority="956">
      <formula>F315=""</formula>
    </cfRule>
  </conditionalFormatting>
  <conditionalFormatting sqref="G314">
    <cfRule type="expression" dxfId="843" priority="953">
      <formula>G314=""</formula>
    </cfRule>
  </conditionalFormatting>
  <conditionalFormatting sqref="D264">
    <cfRule type="expression" dxfId="842" priority="1126">
      <formula>D264=""</formula>
    </cfRule>
  </conditionalFormatting>
  <conditionalFormatting sqref="F266">
    <cfRule type="expression" dxfId="841" priority="1125">
      <formula>F266=""</formula>
    </cfRule>
  </conditionalFormatting>
  <conditionalFormatting sqref="C256">
    <cfRule type="expression" dxfId="840" priority="1124">
      <formula>C256=""</formula>
    </cfRule>
  </conditionalFormatting>
  <conditionalFormatting sqref="G268">
    <cfRule type="expression" dxfId="839" priority="1105">
      <formula>G268=""</formula>
    </cfRule>
  </conditionalFormatting>
  <conditionalFormatting sqref="H268">
    <cfRule type="expression" dxfId="838" priority="1104">
      <formula>H268=""</formula>
    </cfRule>
  </conditionalFormatting>
  <conditionalFormatting sqref="I268">
    <cfRule type="expression" dxfId="837" priority="1103">
      <formula>I268=""</formula>
    </cfRule>
  </conditionalFormatting>
  <conditionalFormatting sqref="F322">
    <cfRule type="expression" dxfId="836" priority="930">
      <formula>F322=""</formula>
    </cfRule>
  </conditionalFormatting>
  <conditionalFormatting sqref="D268">
    <cfRule type="expression" dxfId="835" priority="1100">
      <formula>D268=""</formula>
    </cfRule>
  </conditionalFormatting>
  <conditionalFormatting sqref="F270">
    <cfRule type="expression" dxfId="834" priority="1099">
      <formula>F270=""</formula>
    </cfRule>
  </conditionalFormatting>
  <conditionalFormatting sqref="C268">
    <cfRule type="expression" dxfId="833" priority="1111">
      <formula>C268=""</formula>
    </cfRule>
  </conditionalFormatting>
  <conditionalFormatting sqref="C272">
    <cfRule type="expression" dxfId="832" priority="1098">
      <formula>C272=""</formula>
    </cfRule>
  </conditionalFormatting>
  <conditionalFormatting sqref="I278">
    <cfRule type="expression" dxfId="831" priority="1070">
      <formula>I278=""</formula>
    </cfRule>
  </conditionalFormatting>
  <conditionalFormatting sqref="F330">
    <cfRule type="expression" dxfId="830" priority="894">
      <formula>F330=""</formula>
    </cfRule>
  </conditionalFormatting>
  <conditionalFormatting sqref="E320">
    <cfRule type="expression" dxfId="829" priority="917">
      <formula>E320=""</formula>
    </cfRule>
  </conditionalFormatting>
  <conditionalFormatting sqref="F275">
    <cfRule type="expression" dxfId="828" priority="1093">
      <formula>F275=""</formula>
    </cfRule>
  </conditionalFormatting>
  <conditionalFormatting sqref="G272">
    <cfRule type="expression" dxfId="827" priority="1092">
      <formula>G272=""</formula>
    </cfRule>
  </conditionalFormatting>
  <conditionalFormatting sqref="H272">
    <cfRule type="expression" dxfId="826" priority="1091">
      <formula>H272=""</formula>
    </cfRule>
  </conditionalFormatting>
  <conditionalFormatting sqref="I272">
    <cfRule type="expression" dxfId="825" priority="1090">
      <formula>I272=""</formula>
    </cfRule>
  </conditionalFormatting>
  <conditionalFormatting sqref="F274">
    <cfRule type="expression" dxfId="824" priority="1086">
      <formula>F274=""</formula>
    </cfRule>
  </conditionalFormatting>
  <conditionalFormatting sqref="C324">
    <cfRule type="expression" dxfId="823" priority="916">
      <formula>C324=""</formula>
    </cfRule>
  </conditionalFormatting>
  <conditionalFormatting sqref="D272">
    <cfRule type="expression" dxfId="822" priority="1087">
      <formula>D272=""</formula>
    </cfRule>
  </conditionalFormatting>
  <conditionalFormatting sqref="H278">
    <cfRule type="expression" dxfId="821" priority="1071">
      <formula>H278=""</formula>
    </cfRule>
  </conditionalFormatting>
  <conditionalFormatting sqref="F277">
    <cfRule type="expression" dxfId="820" priority="1081">
      <formula>F277="Název dílu"</formula>
    </cfRule>
  </conditionalFormatting>
  <conditionalFormatting sqref="C277">
    <cfRule type="expression" dxfId="819" priority="1080">
      <formula>C277="Kód dílu"</formula>
    </cfRule>
  </conditionalFormatting>
  <conditionalFormatting sqref="E272 E268">
    <cfRule type="expression" dxfId="818" priority="1079">
      <formula>E268=""</formula>
    </cfRule>
  </conditionalFormatting>
  <conditionalFormatting sqref="C278">
    <cfRule type="expression" dxfId="817" priority="1078">
      <formula>C278=""</formula>
    </cfRule>
  </conditionalFormatting>
  <conditionalFormatting sqref="E278">
    <cfRule type="expression" dxfId="816" priority="1077">
      <formula>E278=""</formula>
    </cfRule>
  </conditionalFormatting>
  <conditionalFormatting sqref="F278">
    <cfRule type="expression" dxfId="815" priority="1076">
      <formula>F278=""</formula>
    </cfRule>
  </conditionalFormatting>
  <conditionalFormatting sqref="F279">
    <cfRule type="expression" dxfId="814" priority="1075">
      <formula>F279=""</formula>
    </cfRule>
  </conditionalFormatting>
  <conditionalFormatting sqref="G282">
    <cfRule type="expression" dxfId="813" priority="1059">
      <formula>G282=""</formula>
    </cfRule>
  </conditionalFormatting>
  <conditionalFormatting sqref="G286">
    <cfRule type="expression" dxfId="812" priority="1045">
      <formula>G286=""</formula>
    </cfRule>
  </conditionalFormatting>
  <conditionalFormatting sqref="F334">
    <cfRule type="expression" dxfId="811" priority="882">
      <formula>F334=""</formula>
    </cfRule>
  </conditionalFormatting>
  <conditionalFormatting sqref="D328">
    <cfRule type="expression" dxfId="810" priority="895">
      <formula>D328=""</formula>
    </cfRule>
  </conditionalFormatting>
  <conditionalFormatting sqref="D332">
    <cfRule type="expression" dxfId="809" priority="883">
      <formula>D332=""</formula>
    </cfRule>
  </conditionalFormatting>
  <conditionalFormatting sqref="D278">
    <cfRule type="expression" dxfId="808" priority="1067">
      <formula>D278=""</formula>
    </cfRule>
  </conditionalFormatting>
  <conditionalFormatting sqref="F280">
    <cfRule type="expression" dxfId="807" priority="1066">
      <formula>F280=""</formula>
    </cfRule>
  </conditionalFormatting>
  <conditionalFormatting sqref="C282">
    <cfRule type="expression" dxfId="806" priority="1065">
      <formula>C282=""</formula>
    </cfRule>
  </conditionalFormatting>
  <conditionalFormatting sqref="F283">
    <cfRule type="expression" dxfId="805" priority="1062">
      <formula>F283=""</formula>
    </cfRule>
  </conditionalFormatting>
  <conditionalFormatting sqref="F282">
    <cfRule type="expression" dxfId="804" priority="1063">
      <formula>F282=""</formula>
    </cfRule>
  </conditionalFormatting>
  <conditionalFormatting sqref="F287">
    <cfRule type="expression" dxfId="803" priority="1048">
      <formula>F287=""</formula>
    </cfRule>
  </conditionalFormatting>
  <conditionalFormatting sqref="H282">
    <cfRule type="expression" dxfId="802" priority="1058">
      <formula>H282=""</formula>
    </cfRule>
  </conditionalFormatting>
  <conditionalFormatting sqref="F289">
    <cfRule type="expression" dxfId="801" priority="1046">
      <formula>F289=""</formula>
    </cfRule>
  </conditionalFormatting>
  <conditionalFormatting sqref="F293">
    <cfRule type="expression" dxfId="800" priority="1032">
      <formula>F293=""</formula>
    </cfRule>
  </conditionalFormatting>
  <conditionalFormatting sqref="F297">
    <cfRule type="expression" dxfId="799" priority="1019">
      <formula>F297=""</formula>
    </cfRule>
  </conditionalFormatting>
  <conditionalFormatting sqref="I282">
    <cfRule type="expression" dxfId="798" priority="1057">
      <formula>I282=""</formula>
    </cfRule>
  </conditionalFormatting>
  <conditionalFormatting sqref="I286">
    <cfRule type="expression" dxfId="797" priority="1043">
      <formula>I286=""</formula>
    </cfRule>
  </conditionalFormatting>
  <conditionalFormatting sqref="F338">
    <cfRule type="expression" dxfId="796" priority="870">
      <formula>F338=""</formula>
    </cfRule>
  </conditionalFormatting>
  <conditionalFormatting sqref="D282">
    <cfRule type="expression" dxfId="795" priority="1054">
      <formula>D282=""</formula>
    </cfRule>
  </conditionalFormatting>
  <conditionalFormatting sqref="C286">
    <cfRule type="expression" dxfId="794" priority="1051">
      <formula>C286=""</formula>
    </cfRule>
  </conditionalFormatting>
  <conditionalFormatting sqref="E286">
    <cfRule type="expression" dxfId="793" priority="1050">
      <formula>E286=""</formula>
    </cfRule>
  </conditionalFormatting>
  <conditionalFormatting sqref="F286">
    <cfRule type="expression" dxfId="792" priority="1049">
      <formula>F286=""</formula>
    </cfRule>
  </conditionalFormatting>
  <conditionalFormatting sqref="F290">
    <cfRule type="expression" dxfId="791" priority="1035">
      <formula>F290=""</formula>
    </cfRule>
  </conditionalFormatting>
  <conditionalFormatting sqref="F301">
    <cfRule type="expression" dxfId="790" priority="1006">
      <formula>F301=""</formula>
    </cfRule>
  </conditionalFormatting>
  <conditionalFormatting sqref="H286">
    <cfRule type="expression" dxfId="789" priority="1044">
      <formula>H286=""</formula>
    </cfRule>
  </conditionalFormatting>
  <conditionalFormatting sqref="H290">
    <cfRule type="expression" dxfId="788" priority="1030">
      <formula>H290=""</formula>
    </cfRule>
  </conditionalFormatting>
  <conditionalFormatting sqref="I290">
    <cfRule type="expression" dxfId="787" priority="1029">
      <formula>I290=""</formula>
    </cfRule>
  </conditionalFormatting>
  <conditionalFormatting sqref="E336">
    <cfRule type="expression" dxfId="786" priority="869">
      <formula>E336=""</formula>
    </cfRule>
  </conditionalFormatting>
  <conditionalFormatting sqref="F288">
    <cfRule type="expression" dxfId="785" priority="1038">
      <formula>F288=""</formula>
    </cfRule>
  </conditionalFormatting>
  <conditionalFormatting sqref="C290">
    <cfRule type="expression" dxfId="784" priority="1037">
      <formula>C290=""</formula>
    </cfRule>
  </conditionalFormatting>
  <conditionalFormatting sqref="E290">
    <cfRule type="expression" dxfId="783" priority="1036">
      <formula>E290=""</formula>
    </cfRule>
  </conditionalFormatting>
  <conditionalFormatting sqref="F291">
    <cfRule type="expression" dxfId="782" priority="1034">
      <formula>F291=""</formula>
    </cfRule>
  </conditionalFormatting>
  <conditionalFormatting sqref="F305">
    <cfRule type="expression" dxfId="781" priority="993">
      <formula>F305=""</formula>
    </cfRule>
  </conditionalFormatting>
  <conditionalFormatting sqref="G290">
    <cfRule type="expression" dxfId="780" priority="1031">
      <formula>G290=""</formula>
    </cfRule>
  </conditionalFormatting>
  <conditionalFormatting sqref="H294">
    <cfRule type="expression" dxfId="779" priority="1017">
      <formula>H294=""</formula>
    </cfRule>
  </conditionalFormatting>
  <conditionalFormatting sqref="I294">
    <cfRule type="expression" dxfId="778" priority="1016">
      <formula>I294=""</formula>
    </cfRule>
  </conditionalFormatting>
  <conditionalFormatting sqref="C340">
    <cfRule type="expression" dxfId="777" priority="856">
      <formula>C340=""</formula>
    </cfRule>
  </conditionalFormatting>
  <conditionalFormatting sqref="F344">
    <cfRule type="expression" dxfId="776" priority="855">
      <formula>F344=""</formula>
    </cfRule>
  </conditionalFormatting>
  <conditionalFormatting sqref="D290">
    <cfRule type="expression" dxfId="775" priority="1026">
      <formula>D290=""</formula>
    </cfRule>
  </conditionalFormatting>
  <conditionalFormatting sqref="F292">
    <cfRule type="expression" dxfId="774" priority="1025">
      <formula>F292=""</formula>
    </cfRule>
  </conditionalFormatting>
  <conditionalFormatting sqref="C294">
    <cfRule type="expression" dxfId="773" priority="1024">
      <formula>C294=""</formula>
    </cfRule>
  </conditionalFormatting>
  <conditionalFormatting sqref="F295">
    <cfRule type="expression" dxfId="772" priority="1021">
      <formula>F295=""</formula>
    </cfRule>
  </conditionalFormatting>
  <conditionalFormatting sqref="G294">
    <cfRule type="expression" dxfId="771" priority="1018">
      <formula>G294=""</formula>
    </cfRule>
  </conditionalFormatting>
  <conditionalFormatting sqref="H298">
    <cfRule type="expression" dxfId="770" priority="1004">
      <formula>H298=""</formula>
    </cfRule>
  </conditionalFormatting>
  <conditionalFormatting sqref="F348">
    <cfRule type="expression" dxfId="769" priority="843">
      <formula>F348=""</formula>
    </cfRule>
  </conditionalFormatting>
  <conditionalFormatting sqref="F349">
    <cfRule type="expression" dxfId="768" priority="842">
      <formula>F349=""</formula>
    </cfRule>
  </conditionalFormatting>
  <conditionalFormatting sqref="D294">
    <cfRule type="expression" dxfId="767" priority="1013">
      <formula>D294=""</formula>
    </cfRule>
  </conditionalFormatting>
  <conditionalFormatting sqref="F296">
    <cfRule type="expression" dxfId="766" priority="1012">
      <formula>F296=""</formula>
    </cfRule>
  </conditionalFormatting>
  <conditionalFormatting sqref="C298">
    <cfRule type="expression" dxfId="765" priority="1011">
      <formula>C298=""</formula>
    </cfRule>
  </conditionalFormatting>
  <conditionalFormatting sqref="F299">
    <cfRule type="expression" dxfId="764" priority="1008">
      <formula>F299=""</formula>
    </cfRule>
  </conditionalFormatting>
  <conditionalFormatting sqref="F302">
    <cfRule type="expression" dxfId="763" priority="996">
      <formula>F302=""</formula>
    </cfRule>
  </conditionalFormatting>
  <conditionalFormatting sqref="G298">
    <cfRule type="expression" dxfId="762" priority="1005">
      <formula>G298=""</formula>
    </cfRule>
  </conditionalFormatting>
  <conditionalFormatting sqref="I298">
    <cfRule type="expression" dxfId="761" priority="1003">
      <formula>I298=""</formula>
    </cfRule>
  </conditionalFormatting>
  <conditionalFormatting sqref="F353">
    <cfRule type="expression" dxfId="760" priority="830">
      <formula>F353=""</formula>
    </cfRule>
  </conditionalFormatting>
  <conditionalFormatting sqref="F355">
    <cfRule type="expression" dxfId="759" priority="829">
      <formula>F355=""</formula>
    </cfRule>
  </conditionalFormatting>
  <conditionalFormatting sqref="D298">
    <cfRule type="expression" dxfId="758" priority="1000">
      <formula>D298=""</formula>
    </cfRule>
  </conditionalFormatting>
  <conditionalFormatting sqref="F300">
    <cfRule type="expression" dxfId="757" priority="999">
      <formula>F300=""</formula>
    </cfRule>
  </conditionalFormatting>
  <conditionalFormatting sqref="C302">
    <cfRule type="expression" dxfId="756" priority="998">
      <formula>C302=""</formula>
    </cfRule>
  </conditionalFormatting>
  <conditionalFormatting sqref="E302">
    <cfRule type="expression" dxfId="755" priority="997">
      <formula>E302=""</formula>
    </cfRule>
  </conditionalFormatting>
  <conditionalFormatting sqref="F303">
    <cfRule type="expression" dxfId="754" priority="995">
      <formula>F303=""</formula>
    </cfRule>
  </conditionalFormatting>
  <conditionalFormatting sqref="G302">
    <cfRule type="expression" dxfId="753" priority="992">
      <formula>G302=""</formula>
    </cfRule>
  </conditionalFormatting>
  <conditionalFormatting sqref="H302">
    <cfRule type="expression" dxfId="752" priority="991">
      <formula>H302=""</formula>
    </cfRule>
  </conditionalFormatting>
  <conditionalFormatting sqref="I302">
    <cfRule type="expression" dxfId="751" priority="990">
      <formula>I302=""</formula>
    </cfRule>
  </conditionalFormatting>
  <conditionalFormatting sqref="F357">
    <cfRule type="expression" dxfId="750" priority="816">
      <formula>F357=""</formula>
    </cfRule>
  </conditionalFormatting>
  <conditionalFormatting sqref="D302">
    <cfRule type="expression" dxfId="749" priority="987">
      <formula>D302=""</formula>
    </cfRule>
  </conditionalFormatting>
  <conditionalFormatting sqref="F304">
    <cfRule type="expression" dxfId="748" priority="986">
      <formula>F304=""</formula>
    </cfRule>
  </conditionalFormatting>
  <conditionalFormatting sqref="C306">
    <cfRule type="expression" dxfId="747" priority="985">
      <formula>C306=""</formula>
    </cfRule>
  </conditionalFormatting>
  <conditionalFormatting sqref="E306">
    <cfRule type="expression" dxfId="746" priority="984">
      <formula>E306=""</formula>
    </cfRule>
  </conditionalFormatting>
  <conditionalFormatting sqref="F306">
    <cfRule type="expression" dxfId="745" priority="983">
      <formula>F306=""</formula>
    </cfRule>
  </conditionalFormatting>
  <conditionalFormatting sqref="F307">
    <cfRule type="expression" dxfId="744" priority="982">
      <formula>F307=""</formula>
    </cfRule>
  </conditionalFormatting>
  <conditionalFormatting sqref="H306">
    <cfRule type="expression" dxfId="743" priority="978">
      <formula>H306=""</formula>
    </cfRule>
  </conditionalFormatting>
  <conditionalFormatting sqref="F313">
    <cfRule type="expression" dxfId="742" priority="967">
      <formula>F313=""</formula>
    </cfRule>
  </conditionalFormatting>
  <conditionalFormatting sqref="I306">
    <cfRule type="expression" dxfId="741" priority="977">
      <formula>I306=""</formula>
    </cfRule>
  </conditionalFormatting>
  <conditionalFormatting sqref="F363">
    <cfRule type="expression" dxfId="740" priority="802">
      <formula>F363=""</formula>
    </cfRule>
  </conditionalFormatting>
  <conditionalFormatting sqref="D306">
    <cfRule type="expression" dxfId="739" priority="974">
      <formula>D306=""</formula>
    </cfRule>
  </conditionalFormatting>
  <conditionalFormatting sqref="F308">
    <cfRule type="expression" dxfId="738" priority="973">
      <formula>F308=""</formula>
    </cfRule>
  </conditionalFormatting>
  <conditionalFormatting sqref="C310">
    <cfRule type="expression" dxfId="737" priority="972">
      <formula>C310=""</formula>
    </cfRule>
  </conditionalFormatting>
  <conditionalFormatting sqref="E310">
    <cfRule type="expression" dxfId="736" priority="971">
      <formula>E310=""</formula>
    </cfRule>
  </conditionalFormatting>
  <conditionalFormatting sqref="F310">
    <cfRule type="expression" dxfId="735" priority="970">
      <formula>F310=""</formula>
    </cfRule>
  </conditionalFormatting>
  <conditionalFormatting sqref="F311">
    <cfRule type="expression" dxfId="734" priority="969">
      <formula>F311=""</formula>
    </cfRule>
  </conditionalFormatting>
  <conditionalFormatting sqref="G310">
    <cfRule type="expression" dxfId="733" priority="966">
      <formula>G310=""</formula>
    </cfRule>
  </conditionalFormatting>
  <conditionalFormatting sqref="H310">
    <cfRule type="expression" dxfId="732" priority="965">
      <formula>H310=""</formula>
    </cfRule>
  </conditionalFormatting>
  <conditionalFormatting sqref="I310">
    <cfRule type="expression" dxfId="731" priority="964">
      <formula>I310=""</formula>
    </cfRule>
  </conditionalFormatting>
  <conditionalFormatting sqref="C366">
    <cfRule type="expression" dxfId="730" priority="790">
      <formula>C366=""</formula>
    </cfRule>
  </conditionalFormatting>
  <conditionalFormatting sqref="D310">
    <cfRule type="expression" dxfId="729" priority="961">
      <formula>D310=""</formula>
    </cfRule>
  </conditionalFormatting>
  <conditionalFormatting sqref="F312">
    <cfRule type="expression" dxfId="728" priority="960">
      <formula>F312=""</formula>
    </cfRule>
  </conditionalFormatting>
  <conditionalFormatting sqref="C314">
    <cfRule type="expression" dxfId="727" priority="959">
      <formula>C314=""</formula>
    </cfRule>
  </conditionalFormatting>
  <conditionalFormatting sqref="E314">
    <cfRule type="expression" dxfId="726" priority="958">
      <formula>E314=""</formula>
    </cfRule>
  </conditionalFormatting>
  <conditionalFormatting sqref="F314">
    <cfRule type="expression" dxfId="725" priority="957">
      <formula>F314=""</formula>
    </cfRule>
  </conditionalFormatting>
  <conditionalFormatting sqref="F317">
    <cfRule type="expression" dxfId="724" priority="954">
      <formula>F317=""</formula>
    </cfRule>
  </conditionalFormatting>
  <conditionalFormatting sqref="F368">
    <cfRule type="expression" dxfId="723" priority="778">
      <formula>F368=""</formula>
    </cfRule>
  </conditionalFormatting>
  <conditionalFormatting sqref="H314">
    <cfRule type="expression" dxfId="722" priority="952">
      <formula>H314=""</formula>
    </cfRule>
  </conditionalFormatting>
  <conditionalFormatting sqref="I314">
    <cfRule type="expression" dxfId="721" priority="951">
      <formula>I314=""</formula>
    </cfRule>
  </conditionalFormatting>
  <conditionalFormatting sqref="F323">
    <cfRule type="expression" dxfId="720" priority="937">
      <formula>F323=""</formula>
    </cfRule>
  </conditionalFormatting>
  <conditionalFormatting sqref="C370">
    <cfRule type="expression" dxfId="719" priority="777">
      <formula>C370=""</formula>
    </cfRule>
  </conditionalFormatting>
  <conditionalFormatting sqref="D314">
    <cfRule type="expression" dxfId="718" priority="948">
      <formula>D314=""</formula>
    </cfRule>
  </conditionalFormatting>
  <conditionalFormatting sqref="I320">
    <cfRule type="expression" dxfId="717" priority="934">
      <formula>I320=""</formula>
    </cfRule>
  </conditionalFormatting>
  <conditionalFormatting sqref="F319">
    <cfRule type="expression" dxfId="716" priority="944">
      <formula>F319="Název dílu"</formula>
    </cfRule>
  </conditionalFormatting>
  <conditionalFormatting sqref="C319">
    <cfRule type="expression" dxfId="715" priority="943">
      <formula>C319="Kód dílu"</formula>
    </cfRule>
  </conditionalFormatting>
  <conditionalFormatting sqref="F351">
    <cfRule type="expression" dxfId="714" priority="841">
      <formula>F351=""</formula>
    </cfRule>
  </conditionalFormatting>
  <conditionalFormatting sqref="F320">
    <cfRule type="expression" dxfId="713" priority="940">
      <formula>F320=""</formula>
    </cfRule>
  </conditionalFormatting>
  <conditionalFormatting sqref="F321">
    <cfRule type="expression" dxfId="712" priority="939">
      <formula>F321=""</formula>
    </cfRule>
  </conditionalFormatting>
  <conditionalFormatting sqref="H352">
    <cfRule type="expression" dxfId="711" priority="827">
      <formula>H352=""</formula>
    </cfRule>
  </conditionalFormatting>
  <conditionalFormatting sqref="G320">
    <cfRule type="expression" dxfId="710" priority="936">
      <formula>G320=""</formula>
    </cfRule>
  </conditionalFormatting>
  <conditionalFormatting sqref="H320">
    <cfRule type="expression" dxfId="709" priority="935">
      <formula>H320=""</formula>
    </cfRule>
  </conditionalFormatting>
  <conditionalFormatting sqref="I324">
    <cfRule type="expression" dxfId="708" priority="910">
      <formula>I324=""</formula>
    </cfRule>
  </conditionalFormatting>
  <conditionalFormatting sqref="F375">
    <cfRule type="expression" dxfId="707" priority="761">
      <formula>F375=""</formula>
    </cfRule>
  </conditionalFormatting>
  <conditionalFormatting sqref="G374">
    <cfRule type="expression" dxfId="706" priority="758">
      <formula>G374=""</formula>
    </cfRule>
  </conditionalFormatting>
  <conditionalFormatting sqref="D320">
    <cfRule type="expression" dxfId="705" priority="931">
      <formula>D320=""</formula>
    </cfRule>
  </conditionalFormatting>
  <conditionalFormatting sqref="C348">
    <cfRule type="expression" dxfId="704" priority="832">
      <formula>C348=""</formula>
    </cfRule>
  </conditionalFormatting>
  <conditionalFormatting sqref="F352">
    <cfRule type="expression" dxfId="703" priority="831">
      <formula>F352=""</formula>
    </cfRule>
  </conditionalFormatting>
  <conditionalFormatting sqref="G352">
    <cfRule type="expression" dxfId="702" priority="828">
      <formula>G352=""</formula>
    </cfRule>
  </conditionalFormatting>
  <conditionalFormatting sqref="I352">
    <cfRule type="expression" dxfId="701" priority="826">
      <formula>I352=""</formula>
    </cfRule>
  </conditionalFormatting>
  <conditionalFormatting sqref="G400">
    <cfRule type="expression" dxfId="700" priority="651">
      <formula>G400=""</formula>
    </cfRule>
  </conditionalFormatting>
  <conditionalFormatting sqref="F403">
    <cfRule type="expression" dxfId="699" priority="652">
      <formula>F403=""</formula>
    </cfRule>
  </conditionalFormatting>
  <conditionalFormatting sqref="D352">
    <cfRule type="expression" dxfId="698" priority="823">
      <formula>D352=""</formula>
    </cfRule>
  </conditionalFormatting>
  <conditionalFormatting sqref="F354">
    <cfRule type="expression" dxfId="697" priority="822">
      <formula>F354=""</formula>
    </cfRule>
  </conditionalFormatting>
  <conditionalFormatting sqref="E352">
    <cfRule type="expression" dxfId="696" priority="821">
      <formula>E352=""</formula>
    </cfRule>
  </conditionalFormatting>
  <conditionalFormatting sqref="F324">
    <cfRule type="expression" dxfId="695" priority="915">
      <formula>F324=""</formula>
    </cfRule>
  </conditionalFormatting>
  <conditionalFormatting sqref="F327">
    <cfRule type="expression" dxfId="694" priority="913">
      <formula>F327=""</formula>
    </cfRule>
  </conditionalFormatting>
  <conditionalFormatting sqref="F325">
    <cfRule type="expression" dxfId="693" priority="914">
      <formula>F325=""</formula>
    </cfRule>
  </conditionalFormatting>
  <conditionalFormatting sqref="G324">
    <cfRule type="expression" dxfId="692" priority="912">
      <formula>G324=""</formula>
    </cfRule>
  </conditionalFormatting>
  <conditionalFormatting sqref="H324">
    <cfRule type="expression" dxfId="691" priority="911">
      <formula>H324=""</formula>
    </cfRule>
  </conditionalFormatting>
  <conditionalFormatting sqref="I328">
    <cfRule type="expression" dxfId="690" priority="898">
      <formula>I328=""</formula>
    </cfRule>
  </conditionalFormatting>
  <conditionalFormatting sqref="F381">
    <cfRule type="expression" dxfId="689" priority="735">
      <formula>F381=""</formula>
    </cfRule>
  </conditionalFormatting>
  <conditionalFormatting sqref="G378">
    <cfRule type="expression" dxfId="688" priority="734">
      <formula>G378=""</formula>
    </cfRule>
  </conditionalFormatting>
  <conditionalFormatting sqref="D324">
    <cfRule type="expression" dxfId="687" priority="907">
      <formula>D324=""</formula>
    </cfRule>
  </conditionalFormatting>
  <conditionalFormatting sqref="F326">
    <cfRule type="expression" dxfId="686" priority="906">
      <formula>F326=""</formula>
    </cfRule>
  </conditionalFormatting>
  <conditionalFormatting sqref="E324">
    <cfRule type="expression" dxfId="685" priority="905">
      <formula>E324=""</formula>
    </cfRule>
  </conditionalFormatting>
  <conditionalFormatting sqref="F331">
    <cfRule type="expression" dxfId="684" priority="901">
      <formula>F331=""</formula>
    </cfRule>
  </conditionalFormatting>
  <conditionalFormatting sqref="F328">
    <cfRule type="expression" dxfId="683" priority="903">
      <formula>F328=""</formula>
    </cfRule>
  </conditionalFormatting>
  <conditionalFormatting sqref="F329">
    <cfRule type="expression" dxfId="682" priority="902">
      <formula>F329=""</formula>
    </cfRule>
  </conditionalFormatting>
  <conditionalFormatting sqref="G328">
    <cfRule type="expression" dxfId="681" priority="900">
      <formula>G328=""</formula>
    </cfRule>
  </conditionalFormatting>
  <conditionalFormatting sqref="H328">
    <cfRule type="expression" dxfId="680" priority="899">
      <formula>H328=""</formula>
    </cfRule>
  </conditionalFormatting>
  <conditionalFormatting sqref="I332">
    <cfRule type="expression" dxfId="679" priority="886">
      <formula>I332=""</formula>
    </cfRule>
  </conditionalFormatting>
  <conditionalFormatting sqref="F379">
    <cfRule type="expression" dxfId="678" priority="725">
      <formula>F379=""</formula>
    </cfRule>
  </conditionalFormatting>
  <conditionalFormatting sqref="C386">
    <cfRule type="expression" dxfId="677" priority="724">
      <formula>C386=""</formula>
    </cfRule>
  </conditionalFormatting>
  <conditionalFormatting sqref="E328">
    <cfRule type="expression" dxfId="676" priority="893">
      <formula>E328=""</formula>
    </cfRule>
  </conditionalFormatting>
  <conditionalFormatting sqref="F335">
    <cfRule type="expression" dxfId="675" priority="889">
      <formula>F335=""</formula>
    </cfRule>
  </conditionalFormatting>
  <conditionalFormatting sqref="F332">
    <cfRule type="expression" dxfId="674" priority="891">
      <formula>F332=""</formula>
    </cfRule>
  </conditionalFormatting>
  <conditionalFormatting sqref="F333">
    <cfRule type="expression" dxfId="673" priority="890">
      <formula>F333=""</formula>
    </cfRule>
  </conditionalFormatting>
  <conditionalFormatting sqref="G332">
    <cfRule type="expression" dxfId="672" priority="888">
      <formula>G332=""</formula>
    </cfRule>
  </conditionalFormatting>
  <conditionalFormatting sqref="H332">
    <cfRule type="expression" dxfId="671" priority="887">
      <formula>H332=""</formula>
    </cfRule>
  </conditionalFormatting>
  <conditionalFormatting sqref="D386">
    <cfRule type="expression" dxfId="670" priority="713">
      <formula>D386=""</formula>
    </cfRule>
  </conditionalFormatting>
  <conditionalFormatting sqref="F388">
    <cfRule type="expression" dxfId="669" priority="712">
      <formula>F388=""</formula>
    </cfRule>
  </conditionalFormatting>
  <conditionalFormatting sqref="E332">
    <cfRule type="expression" dxfId="668" priority="881">
      <formula>E332=""</formula>
    </cfRule>
  </conditionalFormatting>
  <conditionalFormatting sqref="C332 C328">
    <cfRule type="expression" dxfId="667" priority="880">
      <formula>C328=""</formula>
    </cfRule>
  </conditionalFormatting>
  <conditionalFormatting sqref="F339">
    <cfRule type="expression" dxfId="666" priority="877">
      <formula>F339=""</formula>
    </cfRule>
  </conditionalFormatting>
  <conditionalFormatting sqref="F336">
    <cfRule type="expression" dxfId="665" priority="879">
      <formula>F336=""</formula>
    </cfRule>
  </conditionalFormatting>
  <conditionalFormatting sqref="F337">
    <cfRule type="expression" dxfId="664" priority="878">
      <formula>F337=""</formula>
    </cfRule>
  </conditionalFormatting>
  <conditionalFormatting sqref="G336">
    <cfRule type="expression" dxfId="663" priority="876">
      <formula>G336=""</formula>
    </cfRule>
  </conditionalFormatting>
  <conditionalFormatting sqref="H336">
    <cfRule type="expression" dxfId="662" priority="875">
      <formula>H336=""</formula>
    </cfRule>
  </conditionalFormatting>
  <conditionalFormatting sqref="I336">
    <cfRule type="expression" dxfId="661" priority="874">
      <formula>I336=""</formula>
    </cfRule>
  </conditionalFormatting>
  <conditionalFormatting sqref="G390">
    <cfRule type="expression" dxfId="660" priority="701">
      <formula>G390=""</formula>
    </cfRule>
  </conditionalFormatting>
  <conditionalFormatting sqref="H390">
    <cfRule type="expression" dxfId="659" priority="700">
      <formula>H390=""</formula>
    </cfRule>
  </conditionalFormatting>
  <conditionalFormatting sqref="D336">
    <cfRule type="expression" dxfId="658" priority="871">
      <formula>D336=""</formula>
    </cfRule>
  </conditionalFormatting>
  <conditionalFormatting sqref="C336">
    <cfRule type="expression" dxfId="657" priority="868">
      <formula>C336=""</formula>
    </cfRule>
  </conditionalFormatting>
  <conditionalFormatting sqref="F340">
    <cfRule type="expression" dxfId="656" priority="867">
      <formula>F340=""</formula>
    </cfRule>
  </conditionalFormatting>
  <conditionalFormatting sqref="F343">
    <cfRule type="expression" dxfId="655" priority="865">
      <formula>F343=""</formula>
    </cfRule>
  </conditionalFormatting>
  <conditionalFormatting sqref="F341">
    <cfRule type="expression" dxfId="654" priority="866">
      <formula>F341=""</formula>
    </cfRule>
  </conditionalFormatting>
  <conditionalFormatting sqref="G340">
    <cfRule type="expression" dxfId="653" priority="864">
      <formula>G340=""</formula>
    </cfRule>
  </conditionalFormatting>
  <conditionalFormatting sqref="H340">
    <cfRule type="expression" dxfId="652" priority="863">
      <formula>H340=""</formula>
    </cfRule>
  </conditionalFormatting>
  <conditionalFormatting sqref="I340">
    <cfRule type="expression" dxfId="651" priority="862">
      <formula>I340=""</formula>
    </cfRule>
  </conditionalFormatting>
  <conditionalFormatting sqref="D356">
    <cfRule type="expression" dxfId="650" priority="688">
      <formula>D356=""</formula>
    </cfRule>
  </conditionalFormatting>
  <conditionalFormatting sqref="D340">
    <cfRule type="expression" dxfId="649" priority="859">
      <formula>D340=""</formula>
    </cfRule>
  </conditionalFormatting>
  <conditionalFormatting sqref="F342">
    <cfRule type="expression" dxfId="648" priority="858">
      <formula>F342=""</formula>
    </cfRule>
  </conditionalFormatting>
  <conditionalFormatting sqref="E340">
    <cfRule type="expression" dxfId="647" priority="857">
      <formula>E340=""</formula>
    </cfRule>
  </conditionalFormatting>
  <conditionalFormatting sqref="F345">
    <cfRule type="expression" dxfId="646" priority="854">
      <formula>F345=""</formula>
    </cfRule>
  </conditionalFormatting>
  <conditionalFormatting sqref="F347">
    <cfRule type="expression" dxfId="645" priority="853">
      <formula>F347=""</formula>
    </cfRule>
  </conditionalFormatting>
  <conditionalFormatting sqref="G344">
    <cfRule type="expression" dxfId="644" priority="852">
      <formula>G344=""</formula>
    </cfRule>
  </conditionalFormatting>
  <conditionalFormatting sqref="H344">
    <cfRule type="expression" dxfId="643" priority="851">
      <formula>H344=""</formula>
    </cfRule>
  </conditionalFormatting>
  <conditionalFormatting sqref="I344">
    <cfRule type="expression" dxfId="642" priority="850">
      <formula>I344=""</formula>
    </cfRule>
  </conditionalFormatting>
  <conditionalFormatting sqref="C360">
    <cfRule type="expression" dxfId="641" priority="677">
      <formula>C360=""</formula>
    </cfRule>
  </conditionalFormatting>
  <conditionalFormatting sqref="F361">
    <cfRule type="expression" dxfId="640" priority="676">
      <formula>F361=""</formula>
    </cfRule>
  </conditionalFormatting>
  <conditionalFormatting sqref="D344">
    <cfRule type="expression" dxfId="639" priority="847">
      <formula>D344=""</formula>
    </cfRule>
  </conditionalFormatting>
  <conditionalFormatting sqref="F346">
    <cfRule type="expression" dxfId="638" priority="846">
      <formula>F346=""</formula>
    </cfRule>
  </conditionalFormatting>
  <conditionalFormatting sqref="E344">
    <cfRule type="expression" dxfId="637" priority="845">
      <formula>E344=""</formula>
    </cfRule>
  </conditionalFormatting>
  <conditionalFormatting sqref="C344">
    <cfRule type="expression" dxfId="636" priority="844">
      <formula>C344=""</formula>
    </cfRule>
  </conditionalFormatting>
  <conditionalFormatting sqref="G348">
    <cfRule type="expression" dxfId="635" priority="840">
      <formula>G348=""</formula>
    </cfRule>
  </conditionalFormatting>
  <conditionalFormatting sqref="H348">
    <cfRule type="expression" dxfId="634" priority="839">
      <formula>H348=""</formula>
    </cfRule>
  </conditionalFormatting>
  <conditionalFormatting sqref="I348">
    <cfRule type="expression" dxfId="633" priority="838">
      <formula>I348=""</formula>
    </cfRule>
  </conditionalFormatting>
  <conditionalFormatting sqref="F399">
    <cfRule type="expression" dxfId="632" priority="665">
      <formula>F399=""</formula>
    </cfRule>
  </conditionalFormatting>
  <conditionalFormatting sqref="G396">
    <cfRule type="expression" dxfId="631" priority="664">
      <formula>G396=""</formula>
    </cfRule>
  </conditionalFormatting>
  <conditionalFormatting sqref="D348">
    <cfRule type="expression" dxfId="630" priority="835">
      <formula>D348=""</formula>
    </cfRule>
  </conditionalFormatting>
  <conditionalFormatting sqref="F350">
    <cfRule type="expression" dxfId="629" priority="834">
      <formula>F350=""</formula>
    </cfRule>
  </conditionalFormatting>
  <conditionalFormatting sqref="E348">
    <cfRule type="expression" dxfId="628" priority="833">
      <formula>E348=""</formula>
    </cfRule>
  </conditionalFormatting>
  <conditionalFormatting sqref="C352">
    <cfRule type="expression" dxfId="627" priority="820">
      <formula>C352=""</formula>
    </cfRule>
  </conditionalFormatting>
  <conditionalFormatting sqref="F362">
    <cfRule type="expression" dxfId="626" priority="795">
      <formula>F362=""</formula>
    </cfRule>
  </conditionalFormatting>
  <conditionalFormatting sqref="D412">
    <cfRule type="expression" dxfId="625" priority="607">
      <formula>D412=""</formula>
    </cfRule>
  </conditionalFormatting>
  <conditionalFormatting sqref="F414">
    <cfRule type="expression" dxfId="624" priority="606">
      <formula>F414=""</formula>
    </cfRule>
  </conditionalFormatting>
  <conditionalFormatting sqref="F359">
    <cfRule type="expression" dxfId="623" priority="814">
      <formula>F359=""</formula>
    </cfRule>
  </conditionalFormatting>
  <conditionalFormatting sqref="H366">
    <cfRule type="expression" dxfId="622" priority="783">
      <formula>H366=""</formula>
    </cfRule>
  </conditionalFormatting>
  <conditionalFormatting sqref="F366">
    <cfRule type="expression" dxfId="621" priority="788">
      <formula>F366=""</formula>
    </cfRule>
  </conditionalFormatting>
  <conditionalFormatting sqref="F367">
    <cfRule type="expression" dxfId="620" priority="787">
      <formula>F367=""</formula>
    </cfRule>
  </conditionalFormatting>
  <conditionalFormatting sqref="F369">
    <cfRule type="expression" dxfId="619" priority="785">
      <formula>F369=""</formula>
    </cfRule>
  </conditionalFormatting>
  <conditionalFormatting sqref="G366">
    <cfRule type="expression" dxfId="618" priority="784">
      <formula>G366=""</formula>
    </cfRule>
  </conditionalFormatting>
  <conditionalFormatting sqref="F358">
    <cfRule type="expression" dxfId="617" priority="807">
      <formula>F358=""</formula>
    </cfRule>
  </conditionalFormatting>
  <conditionalFormatting sqref="F373">
    <cfRule type="expression" dxfId="616" priority="772">
      <formula>F373=""</formula>
    </cfRule>
  </conditionalFormatting>
  <conditionalFormatting sqref="G370">
    <cfRule type="expression" dxfId="615" priority="771">
      <formula>G370=""</formula>
    </cfRule>
  </conditionalFormatting>
  <conditionalFormatting sqref="I366">
    <cfRule type="expression" dxfId="614" priority="782">
      <formula>I366=""</formula>
    </cfRule>
  </conditionalFormatting>
  <conditionalFormatting sqref="F365">
    <cfRule type="expression" dxfId="613" priority="792">
      <formula>F365="Název dílu"</formula>
    </cfRule>
  </conditionalFormatting>
  <conditionalFormatting sqref="C365">
    <cfRule type="expression" dxfId="612" priority="791">
      <formula>C365="Kód dílu"</formula>
    </cfRule>
  </conditionalFormatting>
  <conditionalFormatting sqref="F370">
    <cfRule type="expression" dxfId="611" priority="775">
      <formula>F370=""</formula>
    </cfRule>
  </conditionalFormatting>
  <conditionalFormatting sqref="F371">
    <cfRule type="expression" dxfId="610" priority="774">
      <formula>F371=""</formula>
    </cfRule>
  </conditionalFormatting>
  <conditionalFormatting sqref="H370">
    <cfRule type="expression" dxfId="609" priority="770">
      <formula>H370=""</formula>
    </cfRule>
  </conditionalFormatting>
  <conditionalFormatting sqref="I370">
    <cfRule type="expression" dxfId="608" priority="769">
      <formula>I370=""</formula>
    </cfRule>
  </conditionalFormatting>
  <conditionalFormatting sqref="D416">
    <cfRule type="expression" dxfId="607" priority="594">
      <formula>D416=""</formula>
    </cfRule>
  </conditionalFormatting>
  <conditionalFormatting sqref="D366">
    <cfRule type="expression" dxfId="606" priority="779">
      <formula>D366=""</formula>
    </cfRule>
  </conditionalFormatting>
  <conditionalFormatting sqref="F377">
    <cfRule type="expression" dxfId="605" priority="759">
      <formula>F377=""</formula>
    </cfRule>
  </conditionalFormatting>
  <conditionalFormatting sqref="F418">
    <cfRule type="expression" dxfId="604" priority="593">
      <formula>F418=""</formula>
    </cfRule>
  </conditionalFormatting>
  <conditionalFormatting sqref="D370">
    <cfRule type="expression" dxfId="603" priority="766">
      <formula>D370=""</formula>
    </cfRule>
  </conditionalFormatting>
  <conditionalFormatting sqref="F372">
    <cfRule type="expression" dxfId="602" priority="765">
      <formula>F372=""</formula>
    </cfRule>
  </conditionalFormatting>
  <conditionalFormatting sqref="C374">
    <cfRule type="expression" dxfId="601" priority="764">
      <formula>C374=""</formula>
    </cfRule>
  </conditionalFormatting>
  <conditionalFormatting sqref="F374">
    <cfRule type="expression" dxfId="600" priority="762">
      <formula>F374=""</formula>
    </cfRule>
  </conditionalFormatting>
  <conditionalFormatting sqref="I374">
    <cfRule type="expression" dxfId="599" priority="756">
      <formula>I374=""</formula>
    </cfRule>
  </conditionalFormatting>
  <conditionalFormatting sqref="G382">
    <cfRule type="expression" dxfId="598" priority="746">
      <formula>G382=""</formula>
    </cfRule>
  </conditionalFormatting>
  <conditionalFormatting sqref="H374">
    <cfRule type="expression" dxfId="597" priority="757">
      <formula>H374=""</formula>
    </cfRule>
  </conditionalFormatting>
  <conditionalFormatting sqref="D420">
    <cfRule type="expression" dxfId="596" priority="581">
      <formula>D420=""</formula>
    </cfRule>
  </conditionalFormatting>
  <conditionalFormatting sqref="F422">
    <cfRule type="expression" dxfId="595" priority="580">
      <formula>F422=""</formula>
    </cfRule>
  </conditionalFormatting>
  <conditionalFormatting sqref="D374">
    <cfRule type="expression" dxfId="594" priority="753">
      <formula>D374=""</formula>
    </cfRule>
  </conditionalFormatting>
  <conditionalFormatting sqref="C382">
    <cfRule type="expression" dxfId="593" priority="752">
      <formula>C382=""</formula>
    </cfRule>
  </conditionalFormatting>
  <conditionalFormatting sqref="F385">
    <cfRule type="expression" dxfId="592" priority="747">
      <formula>F385=""</formula>
    </cfRule>
  </conditionalFormatting>
  <conditionalFormatting sqref="F382">
    <cfRule type="expression" dxfId="591" priority="750">
      <formula>F382=""</formula>
    </cfRule>
  </conditionalFormatting>
  <conditionalFormatting sqref="F383">
    <cfRule type="expression" dxfId="590" priority="749">
      <formula>F383=""</formula>
    </cfRule>
  </conditionalFormatting>
  <conditionalFormatting sqref="D378">
    <cfRule type="expression" dxfId="589" priority="729">
      <formula>D378=""</formula>
    </cfRule>
  </conditionalFormatting>
  <conditionalFormatting sqref="H382">
    <cfRule type="expression" dxfId="588" priority="745">
      <formula>H382=""</formula>
    </cfRule>
  </conditionalFormatting>
  <conditionalFormatting sqref="I382">
    <cfRule type="expression" dxfId="587" priority="744">
      <formula>I382=""</formula>
    </cfRule>
  </conditionalFormatting>
  <conditionalFormatting sqref="D424">
    <cfRule type="expression" dxfId="586" priority="568">
      <formula>D424=""</formula>
    </cfRule>
  </conditionalFormatting>
  <conditionalFormatting sqref="D382">
    <cfRule type="expression" dxfId="585" priority="741">
      <formula>D382=""</formula>
    </cfRule>
  </conditionalFormatting>
  <conditionalFormatting sqref="C378">
    <cfRule type="expression" dxfId="584" priority="740">
      <formula>C378=""</formula>
    </cfRule>
  </conditionalFormatting>
  <conditionalFormatting sqref="F393">
    <cfRule type="expression" dxfId="583" priority="702">
      <formula>F393=""</formula>
    </cfRule>
  </conditionalFormatting>
  <conditionalFormatting sqref="F378">
    <cfRule type="expression" dxfId="582" priority="738">
      <formula>F378=""</formula>
    </cfRule>
  </conditionalFormatting>
  <conditionalFormatting sqref="F389">
    <cfRule type="expression" dxfId="581" priority="719">
      <formula>F389=""</formula>
    </cfRule>
  </conditionalFormatting>
  <conditionalFormatting sqref="H378">
    <cfRule type="expression" dxfId="580" priority="733">
      <formula>H378=""</formula>
    </cfRule>
  </conditionalFormatting>
  <conditionalFormatting sqref="F386">
    <cfRule type="expression" dxfId="579" priority="722">
      <formula>F386=""</formula>
    </cfRule>
  </conditionalFormatting>
  <conditionalFormatting sqref="I386">
    <cfRule type="expression" dxfId="578" priority="716">
      <formula>I386=""</formula>
    </cfRule>
  </conditionalFormatting>
  <conditionalFormatting sqref="I378">
    <cfRule type="expression" dxfId="577" priority="732">
      <formula>I378=""</formula>
    </cfRule>
  </conditionalFormatting>
  <conditionalFormatting sqref="C424">
    <cfRule type="expression" dxfId="576" priority="559">
      <formula>C424=""</formula>
    </cfRule>
  </conditionalFormatting>
  <conditionalFormatting sqref="C428">
    <cfRule type="expression" dxfId="575" priority="558">
      <formula>C428=""</formula>
    </cfRule>
  </conditionalFormatting>
  <conditionalFormatting sqref="H356">
    <cfRule type="expression" dxfId="574" priority="692">
      <formula>H356=""</formula>
    </cfRule>
  </conditionalFormatting>
  <conditionalFormatting sqref="F376">
    <cfRule type="expression" dxfId="573" priority="728">
      <formula>F376=""</formula>
    </cfRule>
  </conditionalFormatting>
  <conditionalFormatting sqref="F380">
    <cfRule type="expression" dxfId="572" priority="727">
      <formula>F380=""</formula>
    </cfRule>
  </conditionalFormatting>
  <conditionalFormatting sqref="F384">
    <cfRule type="expression" dxfId="571" priority="726">
      <formula>F384=""</formula>
    </cfRule>
  </conditionalFormatting>
  <conditionalFormatting sqref="G356">
    <cfRule type="expression" dxfId="570" priority="693">
      <formula>G356=""</formula>
    </cfRule>
  </conditionalFormatting>
  <conditionalFormatting sqref="F387">
    <cfRule type="expression" dxfId="569" priority="721">
      <formula>F387=""</formula>
    </cfRule>
  </conditionalFormatting>
  <conditionalFormatting sqref="F432">
    <cfRule type="expression" dxfId="568" priority="543">
      <formula>F432=""</formula>
    </cfRule>
  </conditionalFormatting>
  <conditionalFormatting sqref="I360">
    <cfRule type="expression" dxfId="567" priority="682">
      <formula>I360=""</formula>
    </cfRule>
  </conditionalFormatting>
  <conditionalFormatting sqref="G386">
    <cfRule type="expression" dxfId="566" priority="718">
      <formula>G386=""</formula>
    </cfRule>
  </conditionalFormatting>
  <conditionalFormatting sqref="H386">
    <cfRule type="expression" dxfId="565" priority="717">
      <formula>H386=""</formula>
    </cfRule>
  </conditionalFormatting>
  <conditionalFormatting sqref="D360">
    <cfRule type="expression" dxfId="564" priority="679">
      <formula>D360=""</formula>
    </cfRule>
  </conditionalFormatting>
  <conditionalFormatting sqref="H396">
    <cfRule type="expression" dxfId="563" priority="663">
      <formula>H396=""</formula>
    </cfRule>
  </conditionalFormatting>
  <conditionalFormatting sqref="F433">
    <cfRule type="expression" dxfId="562" priority="542">
      <formula>F433=""</formula>
    </cfRule>
  </conditionalFormatting>
  <conditionalFormatting sqref="F395">
    <cfRule type="expression" dxfId="561" priority="672">
      <formula>F395="Název dílu"</formula>
    </cfRule>
  </conditionalFormatting>
  <conditionalFormatting sqref="C395">
    <cfRule type="expression" dxfId="560" priority="671">
      <formula>C395="Kód dílu"</formula>
    </cfRule>
  </conditionalFormatting>
  <conditionalFormatting sqref="C390">
    <cfRule type="expression" dxfId="559" priority="707">
      <formula>C390=""</formula>
    </cfRule>
  </conditionalFormatting>
  <conditionalFormatting sqref="F390">
    <cfRule type="expression" dxfId="558" priority="705">
      <formula>F390=""</formula>
    </cfRule>
  </conditionalFormatting>
  <conditionalFormatting sqref="F391">
    <cfRule type="expression" dxfId="557" priority="704">
      <formula>F391=""</formula>
    </cfRule>
  </conditionalFormatting>
  <conditionalFormatting sqref="I390">
    <cfRule type="expression" dxfId="556" priority="699">
      <formula>I390=""</formula>
    </cfRule>
  </conditionalFormatting>
  <conditionalFormatting sqref="G436">
    <cfRule type="expression" dxfId="555" priority="526">
      <formula>G436=""</formula>
    </cfRule>
  </conditionalFormatting>
  <conditionalFormatting sqref="H436">
    <cfRule type="expression" dxfId="554" priority="525">
      <formula>H436=""</formula>
    </cfRule>
  </conditionalFormatting>
  <conditionalFormatting sqref="D390">
    <cfRule type="expression" dxfId="553" priority="696">
      <formula>D390=""</formula>
    </cfRule>
  </conditionalFormatting>
  <conditionalFormatting sqref="F392">
    <cfRule type="expression" dxfId="552" priority="695">
      <formula>F392=""</formula>
    </cfRule>
  </conditionalFormatting>
  <conditionalFormatting sqref="F356">
    <cfRule type="expression" dxfId="551" priority="694">
      <formula>F356=""</formula>
    </cfRule>
  </conditionalFormatting>
  <conditionalFormatting sqref="I356">
    <cfRule type="expression" dxfId="550" priority="691">
      <formula>I356=""</formula>
    </cfRule>
  </conditionalFormatting>
  <conditionalFormatting sqref="C356">
    <cfRule type="expression" dxfId="549" priority="686">
      <formula>C356=""</formula>
    </cfRule>
  </conditionalFormatting>
  <conditionalFormatting sqref="E396">
    <cfRule type="expression" dxfId="548" priority="669">
      <formula>E396=""</formula>
    </cfRule>
  </conditionalFormatting>
  <conditionalFormatting sqref="H360">
    <cfRule type="expression" dxfId="547" priority="683">
      <formula>H360=""</formula>
    </cfRule>
  </conditionalFormatting>
  <conditionalFormatting sqref="F360">
    <cfRule type="expression" dxfId="546" priority="685">
      <formula>F360=""</formula>
    </cfRule>
  </conditionalFormatting>
  <conditionalFormatting sqref="G360">
    <cfRule type="expression" dxfId="545" priority="684">
      <formula>G360=""</formula>
    </cfRule>
  </conditionalFormatting>
  <conditionalFormatting sqref="E386 E382 E378 E374 E370 E366 E360 E356">
    <cfRule type="expression" dxfId="544" priority="675">
      <formula>E356=""</formula>
    </cfRule>
  </conditionalFormatting>
  <conditionalFormatting sqref="C396">
    <cfRule type="expression" dxfId="543" priority="670">
      <formula>C396=""</formula>
    </cfRule>
  </conditionalFormatting>
  <conditionalFormatting sqref="F396">
    <cfRule type="expression" dxfId="542" priority="668">
      <formula>F396=""</formula>
    </cfRule>
  </conditionalFormatting>
  <conditionalFormatting sqref="F397">
    <cfRule type="expression" dxfId="541" priority="667">
      <formula>F397=""</formula>
    </cfRule>
  </conditionalFormatting>
  <conditionalFormatting sqref="I396">
    <cfRule type="expression" dxfId="540" priority="662">
      <formula>I396=""</formula>
    </cfRule>
  </conditionalFormatting>
  <conditionalFormatting sqref="D396">
    <cfRule type="expression" dxfId="539" priority="659">
      <formula>D396=""</formula>
    </cfRule>
  </conditionalFormatting>
  <conditionalFormatting sqref="F398">
    <cfRule type="expression" dxfId="538" priority="658">
      <formula>F398=""</formula>
    </cfRule>
  </conditionalFormatting>
  <conditionalFormatting sqref="C400">
    <cfRule type="expression" dxfId="537" priority="657">
      <formula>C400=""</formula>
    </cfRule>
  </conditionalFormatting>
  <conditionalFormatting sqref="E400">
    <cfRule type="expression" dxfId="536" priority="656">
      <formula>E400=""</formula>
    </cfRule>
  </conditionalFormatting>
  <conditionalFormatting sqref="F400">
    <cfRule type="expression" dxfId="535" priority="655">
      <formula>F400=""</formula>
    </cfRule>
  </conditionalFormatting>
  <conditionalFormatting sqref="F401">
    <cfRule type="expression" dxfId="534" priority="654">
      <formula>F401=""</formula>
    </cfRule>
  </conditionalFormatting>
  <conditionalFormatting sqref="H400">
    <cfRule type="expression" dxfId="533" priority="650">
      <formula>H400=""</formula>
    </cfRule>
  </conditionalFormatting>
  <conditionalFormatting sqref="F407">
    <cfRule type="expression" dxfId="532" priority="639">
      <formula>F407=""</formula>
    </cfRule>
  </conditionalFormatting>
  <conditionalFormatting sqref="I400">
    <cfRule type="expression" dxfId="531" priority="649">
      <formula>I400=""</formula>
    </cfRule>
  </conditionalFormatting>
  <conditionalFormatting sqref="G442">
    <cfRule type="expression" dxfId="530" priority="476">
      <formula>G442=""</formula>
    </cfRule>
  </conditionalFormatting>
  <conditionalFormatting sqref="H442">
    <cfRule type="expression" dxfId="529" priority="475">
      <formula>H442=""</formula>
    </cfRule>
  </conditionalFormatting>
  <conditionalFormatting sqref="D400">
    <cfRule type="expression" dxfId="528" priority="646">
      <formula>D400=""</formula>
    </cfRule>
  </conditionalFormatting>
  <conditionalFormatting sqref="F402">
    <cfRule type="expression" dxfId="527" priority="645">
      <formula>F402=""</formula>
    </cfRule>
  </conditionalFormatting>
  <conditionalFormatting sqref="C404">
    <cfRule type="expression" dxfId="526" priority="644">
      <formula>C404=""</formula>
    </cfRule>
  </conditionalFormatting>
  <conditionalFormatting sqref="E404">
    <cfRule type="expression" dxfId="525" priority="643">
      <formula>E404=""</formula>
    </cfRule>
  </conditionalFormatting>
  <conditionalFormatting sqref="F404">
    <cfRule type="expression" dxfId="524" priority="642">
      <formula>F404=""</formula>
    </cfRule>
  </conditionalFormatting>
  <conditionalFormatting sqref="F405">
    <cfRule type="expression" dxfId="523" priority="641">
      <formula>F405=""</formula>
    </cfRule>
  </conditionalFormatting>
  <conditionalFormatting sqref="F411">
    <cfRule type="expression" dxfId="522" priority="626">
      <formula>F411=""</formula>
    </cfRule>
  </conditionalFormatting>
  <conditionalFormatting sqref="F415">
    <cfRule type="expression" dxfId="521" priority="613">
      <formula>F415=""</formula>
    </cfRule>
  </conditionalFormatting>
  <conditionalFormatting sqref="G404">
    <cfRule type="expression" dxfId="520" priority="638">
      <formula>G404=""</formula>
    </cfRule>
  </conditionalFormatting>
  <conditionalFormatting sqref="H404">
    <cfRule type="expression" dxfId="519" priority="637">
      <formula>H404=""</formula>
    </cfRule>
  </conditionalFormatting>
  <conditionalFormatting sqref="I404">
    <cfRule type="expression" dxfId="518" priority="636">
      <formula>I404=""</formula>
    </cfRule>
  </conditionalFormatting>
  <conditionalFormatting sqref="F446">
    <cfRule type="expression" dxfId="517" priority="463">
      <formula>F446=""</formula>
    </cfRule>
  </conditionalFormatting>
  <conditionalFormatting sqref="F447">
    <cfRule type="expression" dxfId="516" priority="462">
      <formula>F447=""</formula>
    </cfRule>
  </conditionalFormatting>
  <conditionalFormatting sqref="D404">
    <cfRule type="expression" dxfId="515" priority="633">
      <formula>D404=""</formula>
    </cfRule>
  </conditionalFormatting>
  <conditionalFormatting sqref="F406">
    <cfRule type="expression" dxfId="514" priority="632">
      <formula>F406=""</formula>
    </cfRule>
  </conditionalFormatting>
  <conditionalFormatting sqref="C408">
    <cfRule type="expression" dxfId="513" priority="631">
      <formula>C408=""</formula>
    </cfRule>
  </conditionalFormatting>
  <conditionalFormatting sqref="E408">
    <cfRule type="expression" dxfId="512" priority="630">
      <formula>E408=""</formula>
    </cfRule>
  </conditionalFormatting>
  <conditionalFormatting sqref="F408">
    <cfRule type="expression" dxfId="511" priority="629">
      <formula>F408=""</formula>
    </cfRule>
  </conditionalFormatting>
  <conditionalFormatting sqref="F409">
    <cfRule type="expression" dxfId="510" priority="628">
      <formula>F409=""</formula>
    </cfRule>
  </conditionalFormatting>
  <conditionalFormatting sqref="F419">
    <cfRule type="expression" dxfId="509" priority="600">
      <formula>F419=""</formula>
    </cfRule>
  </conditionalFormatting>
  <conditionalFormatting sqref="F423">
    <cfRule type="expression" dxfId="508" priority="587">
      <formula>F423=""</formula>
    </cfRule>
  </conditionalFormatting>
  <conditionalFormatting sqref="G408">
    <cfRule type="expression" dxfId="507" priority="625">
      <formula>G408=""</formula>
    </cfRule>
  </conditionalFormatting>
  <conditionalFormatting sqref="H408">
    <cfRule type="expression" dxfId="506" priority="624">
      <formula>H408=""</formula>
    </cfRule>
  </conditionalFormatting>
  <conditionalFormatting sqref="I408">
    <cfRule type="expression" dxfId="505" priority="623">
      <formula>I408=""</formula>
    </cfRule>
  </conditionalFormatting>
  <conditionalFormatting sqref="F451">
    <cfRule type="expression" dxfId="504" priority="450">
      <formula>F451=""</formula>
    </cfRule>
  </conditionalFormatting>
  <conditionalFormatting sqref="F452">
    <cfRule type="expression" dxfId="503" priority="449">
      <formula>F452=""</formula>
    </cfRule>
  </conditionalFormatting>
  <conditionalFormatting sqref="D408">
    <cfRule type="expression" dxfId="502" priority="620">
      <formula>D408=""</formula>
    </cfRule>
  </conditionalFormatting>
  <conditionalFormatting sqref="F410">
    <cfRule type="expression" dxfId="501" priority="619">
      <formula>F410=""</formula>
    </cfRule>
  </conditionalFormatting>
  <conditionalFormatting sqref="C412">
    <cfRule type="expression" dxfId="500" priority="618">
      <formula>C412=""</formula>
    </cfRule>
  </conditionalFormatting>
  <conditionalFormatting sqref="E412">
    <cfRule type="expression" dxfId="499" priority="617">
      <formula>E412=""</formula>
    </cfRule>
  </conditionalFormatting>
  <conditionalFormatting sqref="F412">
    <cfRule type="expression" dxfId="498" priority="616">
      <formula>F412=""</formula>
    </cfRule>
  </conditionalFormatting>
  <conditionalFormatting sqref="F413">
    <cfRule type="expression" dxfId="497" priority="615">
      <formula>F413=""</formula>
    </cfRule>
  </conditionalFormatting>
  <conditionalFormatting sqref="E424">
    <cfRule type="expression" dxfId="496" priority="566">
      <formula>E424=""</formula>
    </cfRule>
  </conditionalFormatting>
  <conditionalFormatting sqref="F431">
    <cfRule type="expression" dxfId="495" priority="553">
      <formula>F431=""</formula>
    </cfRule>
  </conditionalFormatting>
  <conditionalFormatting sqref="G412">
    <cfRule type="expression" dxfId="494" priority="612">
      <formula>G412=""</formula>
    </cfRule>
  </conditionalFormatting>
  <conditionalFormatting sqref="H412">
    <cfRule type="expression" dxfId="493" priority="611">
      <formula>H412=""</formula>
    </cfRule>
  </conditionalFormatting>
  <conditionalFormatting sqref="I412">
    <cfRule type="expression" dxfId="492" priority="610">
      <formula>I412=""</formula>
    </cfRule>
  </conditionalFormatting>
  <conditionalFormatting sqref="F456">
    <cfRule type="expression" dxfId="491" priority="437">
      <formula>F456=""</formula>
    </cfRule>
  </conditionalFormatting>
  <conditionalFormatting sqref="F457">
    <cfRule type="expression" dxfId="490" priority="436">
      <formula>F457=""</formula>
    </cfRule>
  </conditionalFormatting>
  <conditionalFormatting sqref="C416">
    <cfRule type="expression" dxfId="489" priority="605">
      <formula>C416=""</formula>
    </cfRule>
  </conditionalFormatting>
  <conditionalFormatting sqref="E416">
    <cfRule type="expression" dxfId="488" priority="604">
      <formula>E416=""</formula>
    </cfRule>
  </conditionalFormatting>
  <conditionalFormatting sqref="F416">
    <cfRule type="expression" dxfId="487" priority="603">
      <formula>F416=""</formula>
    </cfRule>
  </conditionalFormatting>
  <conditionalFormatting sqref="F417">
    <cfRule type="expression" dxfId="486" priority="602">
      <formula>F417=""</formula>
    </cfRule>
  </conditionalFormatting>
  <conditionalFormatting sqref="F435">
    <cfRule type="expression" dxfId="485" priority="540">
      <formula>F435=""</formula>
    </cfRule>
  </conditionalFormatting>
  <conditionalFormatting sqref="O168">
    <cfRule type="expression" dxfId="484" priority="351">
      <formula>O168=""</formula>
    </cfRule>
  </conditionalFormatting>
  <conditionalFormatting sqref="G416">
    <cfRule type="expression" dxfId="483" priority="599">
      <formula>G416=""</formula>
    </cfRule>
  </conditionalFormatting>
  <conditionalFormatting sqref="H416">
    <cfRule type="expression" dxfId="482" priority="598">
      <formula>H416=""</formula>
    </cfRule>
  </conditionalFormatting>
  <conditionalFormatting sqref="I416">
    <cfRule type="expression" dxfId="481" priority="597">
      <formula>I416=""</formula>
    </cfRule>
  </conditionalFormatting>
  <conditionalFormatting sqref="F461">
    <cfRule type="expression" dxfId="480" priority="424">
      <formula>F461=""</formula>
    </cfRule>
  </conditionalFormatting>
  <conditionalFormatting sqref="G458">
    <cfRule type="expression" dxfId="479" priority="423">
      <formula>G458=""</formula>
    </cfRule>
  </conditionalFormatting>
  <conditionalFormatting sqref="C420">
    <cfRule type="expression" dxfId="478" priority="592">
      <formula>C420=""</formula>
    </cfRule>
  </conditionalFormatting>
  <conditionalFormatting sqref="E420">
    <cfRule type="expression" dxfId="477" priority="591">
      <formula>E420=""</formula>
    </cfRule>
  </conditionalFormatting>
  <conditionalFormatting sqref="F420">
    <cfRule type="expression" dxfId="476" priority="590">
      <formula>F420=""</formula>
    </cfRule>
  </conditionalFormatting>
  <conditionalFormatting sqref="F421">
    <cfRule type="expression" dxfId="475" priority="589">
      <formula>F421=""</formula>
    </cfRule>
  </conditionalFormatting>
  <conditionalFormatting sqref="G420">
    <cfRule type="expression" dxfId="474" priority="586">
      <formula>G420=""</formula>
    </cfRule>
  </conditionalFormatting>
  <conditionalFormatting sqref="H420">
    <cfRule type="expression" dxfId="473" priority="585">
      <formula>H420=""</formula>
    </cfRule>
  </conditionalFormatting>
  <conditionalFormatting sqref="I420">
    <cfRule type="expression" dxfId="472" priority="584">
      <formula>I420=""</formula>
    </cfRule>
  </conditionalFormatting>
  <conditionalFormatting sqref="G424">
    <cfRule type="expression" dxfId="471" priority="565">
      <formula>G424=""</formula>
    </cfRule>
  </conditionalFormatting>
  <conditionalFormatting sqref="F428">
    <cfRule type="expression" dxfId="470" priority="556">
      <formula>F428=""</formula>
    </cfRule>
  </conditionalFormatting>
  <conditionalFormatting sqref="F425">
    <cfRule type="expression" dxfId="469" priority="576">
      <formula>F425=""</formula>
    </cfRule>
  </conditionalFormatting>
  <conditionalFormatting sqref="F426">
    <cfRule type="expression" dxfId="468" priority="560">
      <formula>F426=""</formula>
    </cfRule>
  </conditionalFormatting>
  <conditionalFormatting sqref="F427">
    <cfRule type="expression" dxfId="467" priority="574">
      <formula>F427=""</formula>
    </cfRule>
  </conditionalFormatting>
  <conditionalFormatting sqref="G428">
    <cfRule type="expression" dxfId="466" priority="552">
      <formula>G428=""</formula>
    </cfRule>
  </conditionalFormatting>
  <conditionalFormatting sqref="H424">
    <cfRule type="expression" dxfId="465" priority="564">
      <formula>H424=""</formula>
    </cfRule>
  </conditionalFormatting>
  <conditionalFormatting sqref="I424">
    <cfRule type="expression" dxfId="464" priority="563">
      <formula>I424=""</formula>
    </cfRule>
  </conditionalFormatting>
  <conditionalFormatting sqref="D92">
    <cfRule type="expression" dxfId="463" priority="390">
      <formula>D92=""</formula>
    </cfRule>
  </conditionalFormatting>
  <conditionalFormatting sqref="F429">
    <cfRule type="expression" dxfId="462" priority="555">
      <formula>F429=""</formula>
    </cfRule>
  </conditionalFormatting>
  <conditionalFormatting sqref="E428">
    <cfRule type="expression" dxfId="461" priority="557">
      <formula>E428=""</formula>
    </cfRule>
  </conditionalFormatting>
  <conditionalFormatting sqref="F430">
    <cfRule type="expression" dxfId="460" priority="546">
      <formula>F430=""</formula>
    </cfRule>
  </conditionalFormatting>
  <conditionalFormatting sqref="F434">
    <cfRule type="expression" dxfId="459" priority="533">
      <formula>F434=""</formula>
    </cfRule>
  </conditionalFormatting>
  <conditionalFormatting sqref="F424">
    <cfRule type="expression" dxfId="458" priority="567">
      <formula>F424=""</formula>
    </cfRule>
  </conditionalFormatting>
  <conditionalFormatting sqref="H428">
    <cfRule type="expression" dxfId="457" priority="551">
      <formula>H428=""</formula>
    </cfRule>
  </conditionalFormatting>
  <conditionalFormatting sqref="O144">
    <cfRule type="expression" dxfId="456" priority="363">
      <formula>O144=""</formula>
    </cfRule>
  </conditionalFormatting>
  <conditionalFormatting sqref="I428">
    <cfRule type="expression" dxfId="455" priority="550">
      <formula>I428=""</formula>
    </cfRule>
  </conditionalFormatting>
  <conditionalFormatting sqref="O102">
    <cfRule type="expression" dxfId="454" priority="377">
      <formula>O102=""</formula>
    </cfRule>
  </conditionalFormatting>
  <conditionalFormatting sqref="F94">
    <cfRule type="expression" dxfId="453" priority="389">
      <formula>F94=""</formula>
    </cfRule>
  </conditionalFormatting>
  <conditionalFormatting sqref="D428">
    <cfRule type="expression" dxfId="452" priority="547">
      <formula>D428=""</formula>
    </cfRule>
  </conditionalFormatting>
  <conditionalFormatting sqref="G432">
    <cfRule type="expression" dxfId="451" priority="539">
      <formula>G432=""</formula>
    </cfRule>
  </conditionalFormatting>
  <conditionalFormatting sqref="H432">
    <cfRule type="expression" dxfId="450" priority="538">
      <formula>H432=""</formula>
    </cfRule>
  </conditionalFormatting>
  <conditionalFormatting sqref="I432">
    <cfRule type="expression" dxfId="449" priority="537">
      <formula>I432=""</formula>
    </cfRule>
  </conditionalFormatting>
  <conditionalFormatting sqref="N144">
    <cfRule type="expression" dxfId="448" priority="364">
      <formula>N144=""</formula>
    </cfRule>
  </conditionalFormatting>
  <conditionalFormatting sqref="N118">
    <cfRule type="expression" dxfId="447" priority="376">
      <formula>N118=""</formula>
    </cfRule>
  </conditionalFormatting>
  <conditionalFormatting sqref="F436">
    <cfRule type="expression" dxfId="446" priority="530">
      <formula>F436=""</formula>
    </cfRule>
  </conditionalFormatting>
  <conditionalFormatting sqref="C432">
    <cfRule type="expression" dxfId="445" priority="545">
      <formula>C432=""</formula>
    </cfRule>
  </conditionalFormatting>
  <conditionalFormatting sqref="E432">
    <cfRule type="expression" dxfId="444" priority="544">
      <formula>E432=""</formula>
    </cfRule>
  </conditionalFormatting>
  <conditionalFormatting sqref="I436">
    <cfRule type="expression" dxfId="443" priority="524">
      <formula>I436=""</formula>
    </cfRule>
  </conditionalFormatting>
  <conditionalFormatting sqref="N174">
    <cfRule type="expression" dxfId="442" priority="350">
      <formula>N174=""</formula>
    </cfRule>
  </conditionalFormatting>
  <conditionalFormatting sqref="D436">
    <cfRule type="expression" dxfId="441" priority="521">
      <formula>D436=""</formula>
    </cfRule>
  </conditionalFormatting>
  <conditionalFormatting sqref="F438">
    <cfRule type="expression" dxfId="440" priority="520">
      <formula>F438=""</formula>
    </cfRule>
  </conditionalFormatting>
  <conditionalFormatting sqref="D432">
    <cfRule type="expression" dxfId="439" priority="534">
      <formula>D432=""</formula>
    </cfRule>
  </conditionalFormatting>
  <conditionalFormatting sqref="C436">
    <cfRule type="expression" dxfId="438" priority="532">
      <formula>C436=""</formula>
    </cfRule>
  </conditionalFormatting>
  <conditionalFormatting sqref="E436">
    <cfRule type="expression" dxfId="437" priority="531">
      <formula>E436=""</formula>
    </cfRule>
  </conditionalFormatting>
  <conditionalFormatting sqref="F437">
    <cfRule type="expression" dxfId="436" priority="529">
      <formula>F437=""</formula>
    </cfRule>
  </conditionalFormatting>
  <conditionalFormatting sqref="F439">
    <cfRule type="expression" dxfId="435" priority="527">
      <formula>F439=""</formula>
    </cfRule>
  </conditionalFormatting>
  <conditionalFormatting sqref="F441">
    <cfRule type="expression" dxfId="434" priority="517">
      <formula>F441="Název dílu"</formula>
    </cfRule>
  </conditionalFormatting>
  <conditionalFormatting sqref="C441">
    <cfRule type="expression" dxfId="433" priority="516">
      <formula>C441="Kód dílu"</formula>
    </cfRule>
  </conditionalFormatting>
  <conditionalFormatting sqref="C442">
    <cfRule type="expression" dxfId="432" priority="491">
      <formula>C442=""</formula>
    </cfRule>
  </conditionalFormatting>
  <conditionalFormatting sqref="E442">
    <cfRule type="expression" dxfId="431" priority="478">
      <formula>E442=""</formula>
    </cfRule>
  </conditionalFormatting>
  <conditionalFormatting sqref="I442">
    <cfRule type="expression" dxfId="430" priority="474">
      <formula>I442=""</formula>
    </cfRule>
  </conditionalFormatting>
  <conditionalFormatting sqref="O278">
    <cfRule type="expression" dxfId="429" priority="301">
      <formula>O278=""</formula>
    </cfRule>
  </conditionalFormatting>
  <conditionalFormatting sqref="N282">
    <cfRule type="expression" dxfId="428" priority="300">
      <formula>N282=""</formula>
    </cfRule>
  </conditionalFormatting>
  <conditionalFormatting sqref="F443">
    <cfRule type="expression" dxfId="427" priority="471">
      <formula>F443=""</formula>
    </cfRule>
  </conditionalFormatting>
  <conditionalFormatting sqref="F445">
    <cfRule type="expression" dxfId="426" priority="470">
      <formula>F445=""</formula>
    </cfRule>
  </conditionalFormatting>
  <conditionalFormatting sqref="D442">
    <cfRule type="expression" dxfId="425" priority="480">
      <formula>D442=""</formula>
    </cfRule>
  </conditionalFormatting>
  <conditionalFormatting sqref="E390">
    <cfRule type="expression" dxfId="424" priority="479">
      <formula>E390=""</formula>
    </cfRule>
  </conditionalFormatting>
  <conditionalFormatting sqref="F442">
    <cfRule type="expression" dxfId="423" priority="477">
      <formula>F442=""</formula>
    </cfRule>
  </conditionalFormatting>
  <conditionalFormatting sqref="F444">
    <cfRule type="expression" dxfId="422" priority="469">
      <formula>F444=""</formula>
    </cfRule>
  </conditionalFormatting>
  <conditionalFormatting sqref="F316">
    <cfRule type="expression" dxfId="421" priority="466">
      <formula>F316=""</formula>
    </cfRule>
  </conditionalFormatting>
  <conditionalFormatting sqref="C446">
    <cfRule type="expression" dxfId="420" priority="465">
      <formula>C446=""</formula>
    </cfRule>
  </conditionalFormatting>
  <conditionalFormatting sqref="E446">
    <cfRule type="expression" dxfId="419" priority="464">
      <formula>E446=""</formula>
    </cfRule>
  </conditionalFormatting>
  <conditionalFormatting sqref="F448">
    <cfRule type="expression" dxfId="418" priority="461">
      <formula>F448=""</formula>
    </cfRule>
  </conditionalFormatting>
  <conditionalFormatting sqref="F449">
    <cfRule type="expression" dxfId="417" priority="460">
      <formula>F449=""</formula>
    </cfRule>
  </conditionalFormatting>
  <conditionalFormatting sqref="G446">
    <cfRule type="expression" dxfId="416" priority="459">
      <formula>G446=""</formula>
    </cfRule>
  </conditionalFormatting>
  <conditionalFormatting sqref="H446">
    <cfRule type="expression" dxfId="415" priority="458">
      <formula>H446=""</formula>
    </cfRule>
  </conditionalFormatting>
  <conditionalFormatting sqref="I446">
    <cfRule type="expression" dxfId="414" priority="457">
      <formula>I446=""</formula>
    </cfRule>
  </conditionalFormatting>
  <conditionalFormatting sqref="N314">
    <cfRule type="expression" dxfId="413" priority="284">
      <formula>N314=""</formula>
    </cfRule>
  </conditionalFormatting>
  <conditionalFormatting sqref="O314">
    <cfRule type="expression" dxfId="412" priority="283">
      <formula>O314=""</formula>
    </cfRule>
  </conditionalFormatting>
  <conditionalFormatting sqref="D446">
    <cfRule type="expression" dxfId="411" priority="454">
      <formula>D446=""</formula>
    </cfRule>
  </conditionalFormatting>
  <conditionalFormatting sqref="C450">
    <cfRule type="expression" dxfId="410" priority="453">
      <formula>C450=""</formula>
    </cfRule>
  </conditionalFormatting>
  <conditionalFormatting sqref="E450">
    <cfRule type="expression" dxfId="409" priority="452">
      <formula>E450=""</formula>
    </cfRule>
  </conditionalFormatting>
  <conditionalFormatting sqref="F450">
    <cfRule type="expression" dxfId="408" priority="451">
      <formula>F450=""</formula>
    </cfRule>
  </conditionalFormatting>
  <conditionalFormatting sqref="F453">
    <cfRule type="expression" dxfId="407" priority="448">
      <formula>F453=""</formula>
    </cfRule>
  </conditionalFormatting>
  <conditionalFormatting sqref="G450">
    <cfRule type="expression" dxfId="406" priority="447">
      <formula>G450=""</formula>
    </cfRule>
  </conditionalFormatting>
  <conditionalFormatting sqref="H450">
    <cfRule type="expression" dxfId="405" priority="446">
      <formula>H450=""</formula>
    </cfRule>
  </conditionalFormatting>
  <conditionalFormatting sqref="I450">
    <cfRule type="expression" dxfId="404" priority="445">
      <formula>I450=""</formula>
    </cfRule>
  </conditionalFormatting>
  <conditionalFormatting sqref="N340">
    <cfRule type="expression" dxfId="403" priority="272">
      <formula>N340=""</formula>
    </cfRule>
  </conditionalFormatting>
  <conditionalFormatting sqref="O340">
    <cfRule type="expression" dxfId="402" priority="271">
      <formula>O340=""</formula>
    </cfRule>
  </conditionalFormatting>
  <conditionalFormatting sqref="D450">
    <cfRule type="expression" dxfId="401" priority="442">
      <formula>D450=""</formula>
    </cfRule>
  </conditionalFormatting>
  <conditionalFormatting sqref="C454">
    <cfRule type="expression" dxfId="400" priority="441">
      <formula>C454=""</formula>
    </cfRule>
  </conditionalFormatting>
  <conditionalFormatting sqref="E454">
    <cfRule type="expression" dxfId="399" priority="440">
      <formula>E454=""</formula>
    </cfRule>
  </conditionalFormatting>
  <conditionalFormatting sqref="F454">
    <cfRule type="expression" dxfId="398" priority="439">
      <formula>F454=""</formula>
    </cfRule>
  </conditionalFormatting>
  <conditionalFormatting sqref="F455">
    <cfRule type="expression" dxfId="397" priority="438">
      <formula>F455=""</formula>
    </cfRule>
  </conditionalFormatting>
  <conditionalFormatting sqref="G454">
    <cfRule type="expression" dxfId="396" priority="435">
      <formula>G454=""</formula>
    </cfRule>
  </conditionalFormatting>
  <conditionalFormatting sqref="H454">
    <cfRule type="expression" dxfId="395" priority="434">
      <formula>H454=""</formula>
    </cfRule>
  </conditionalFormatting>
  <conditionalFormatting sqref="I454">
    <cfRule type="expression" dxfId="394" priority="433">
      <formula>I454=""</formula>
    </cfRule>
  </conditionalFormatting>
  <conditionalFormatting sqref="N374">
    <cfRule type="expression" dxfId="393" priority="260">
      <formula>N374=""</formula>
    </cfRule>
  </conditionalFormatting>
  <conditionalFormatting sqref="O374">
    <cfRule type="expression" dxfId="392" priority="259">
      <formula>O374=""</formula>
    </cfRule>
  </conditionalFormatting>
  <conditionalFormatting sqref="D454">
    <cfRule type="expression" dxfId="391" priority="430">
      <formula>D454=""</formula>
    </cfRule>
  </conditionalFormatting>
  <conditionalFormatting sqref="C458">
    <cfRule type="expression" dxfId="390" priority="429">
      <formula>C458=""</formula>
    </cfRule>
  </conditionalFormatting>
  <conditionalFormatting sqref="E458">
    <cfRule type="expression" dxfId="389" priority="428">
      <formula>E458=""</formula>
    </cfRule>
  </conditionalFormatting>
  <conditionalFormatting sqref="F458">
    <cfRule type="expression" dxfId="388" priority="427">
      <formula>F458=""</formula>
    </cfRule>
  </conditionalFormatting>
  <conditionalFormatting sqref="F459">
    <cfRule type="expression" dxfId="387" priority="426">
      <formula>F459=""</formula>
    </cfRule>
  </conditionalFormatting>
  <conditionalFormatting sqref="F460">
    <cfRule type="expression" dxfId="386" priority="425">
      <formula>F460=""</formula>
    </cfRule>
  </conditionalFormatting>
  <conditionalFormatting sqref="H458">
    <cfRule type="expression" dxfId="385" priority="422">
      <formula>H458=""</formula>
    </cfRule>
  </conditionalFormatting>
  <conditionalFormatting sqref="I458">
    <cfRule type="expression" dxfId="384" priority="421">
      <formula>I458=""</formula>
    </cfRule>
  </conditionalFormatting>
  <conditionalFormatting sqref="N360">
    <cfRule type="expression" dxfId="383" priority="248">
      <formula>N360=""</formula>
    </cfRule>
  </conditionalFormatting>
  <conditionalFormatting sqref="O360">
    <cfRule type="expression" dxfId="382" priority="247">
      <formula>O360=""</formula>
    </cfRule>
  </conditionalFormatting>
  <conditionalFormatting sqref="D458">
    <cfRule type="expression" dxfId="381" priority="418">
      <formula>D458=""</formula>
    </cfRule>
  </conditionalFormatting>
  <conditionalFormatting sqref="C92">
    <cfRule type="expression" dxfId="380" priority="401">
      <formula>C92=""</formula>
    </cfRule>
  </conditionalFormatting>
  <conditionalFormatting sqref="E92">
    <cfRule type="expression" dxfId="379" priority="400">
      <formula>E92=""</formula>
    </cfRule>
  </conditionalFormatting>
  <conditionalFormatting sqref="F92">
    <cfRule type="expression" dxfId="378" priority="399">
      <formula>F92=""</formula>
    </cfRule>
  </conditionalFormatting>
  <conditionalFormatting sqref="F93">
    <cfRule type="expression" dxfId="377" priority="398">
      <formula>F93=""</formula>
    </cfRule>
  </conditionalFormatting>
  <conditionalFormatting sqref="J446">
    <cfRule type="expression" dxfId="376" priority="50">
      <formula>J446=""</formula>
    </cfRule>
  </conditionalFormatting>
  <conditionalFormatting sqref="F95">
    <cfRule type="expression" dxfId="375" priority="396">
      <formula>F95=""</formula>
    </cfRule>
  </conditionalFormatting>
  <conditionalFormatting sqref="G92">
    <cfRule type="expression" dxfId="374" priority="395">
      <formula>G92=""</formula>
    </cfRule>
  </conditionalFormatting>
  <conditionalFormatting sqref="H92">
    <cfRule type="expression" dxfId="373" priority="394">
      <formula>H92=""</formula>
    </cfRule>
  </conditionalFormatting>
  <conditionalFormatting sqref="I92">
    <cfRule type="expression" dxfId="372" priority="393">
      <formula>I92=""</formula>
    </cfRule>
  </conditionalFormatting>
  <conditionalFormatting sqref="J92">
    <cfRule type="expression" dxfId="371" priority="392">
      <formula>J92=""</formula>
    </cfRule>
  </conditionalFormatting>
  <conditionalFormatting sqref="K92">
    <cfRule type="expression" dxfId="370" priority="391">
      <formula>K92=""</formula>
    </cfRule>
  </conditionalFormatting>
  <conditionalFormatting sqref="N98">
    <cfRule type="expression" dxfId="369" priority="386">
      <formula>N98=""</formula>
    </cfRule>
  </conditionalFormatting>
  <conditionalFormatting sqref="O98">
    <cfRule type="expression" dxfId="368" priority="385">
      <formula>O98=""</formula>
    </cfRule>
  </conditionalFormatting>
  <conditionalFormatting sqref="N106">
    <cfRule type="expression" dxfId="367" priority="384">
      <formula>N106=""</formula>
    </cfRule>
  </conditionalFormatting>
  <conditionalFormatting sqref="O106">
    <cfRule type="expression" dxfId="366" priority="383">
      <formula>O106=""</formula>
    </cfRule>
  </conditionalFormatting>
  <conditionalFormatting sqref="O110">
    <cfRule type="expression" dxfId="365" priority="381">
      <formula>O110=""</formula>
    </cfRule>
  </conditionalFormatting>
  <conditionalFormatting sqref="N110">
    <cfRule type="expression" dxfId="364" priority="382">
      <formula>N110=""</formula>
    </cfRule>
  </conditionalFormatting>
  <conditionalFormatting sqref="O114">
    <cfRule type="expression" dxfId="363" priority="379">
      <formula>O114=""</formula>
    </cfRule>
  </conditionalFormatting>
  <conditionalFormatting sqref="N114">
    <cfRule type="expression" dxfId="362" priority="380">
      <formula>N114=""</formula>
    </cfRule>
  </conditionalFormatting>
  <conditionalFormatting sqref="N102">
    <cfRule type="expression" dxfId="361" priority="378">
      <formula>N102=""</formula>
    </cfRule>
  </conditionalFormatting>
  <conditionalFormatting sqref="O118">
    <cfRule type="expression" dxfId="360" priority="375">
      <formula>O118=""</formula>
    </cfRule>
  </conditionalFormatting>
  <conditionalFormatting sqref="N122">
    <cfRule type="expression" dxfId="359" priority="374">
      <formula>N122=""</formula>
    </cfRule>
  </conditionalFormatting>
  <conditionalFormatting sqref="O122">
    <cfRule type="expression" dxfId="358" priority="373">
      <formula>O122=""</formula>
    </cfRule>
  </conditionalFormatting>
  <conditionalFormatting sqref="N126">
    <cfRule type="expression" dxfId="357" priority="372">
      <formula>N126=""</formula>
    </cfRule>
  </conditionalFormatting>
  <conditionalFormatting sqref="O126">
    <cfRule type="expression" dxfId="356" priority="371">
      <formula>O126=""</formula>
    </cfRule>
  </conditionalFormatting>
  <conditionalFormatting sqref="N130">
    <cfRule type="expression" dxfId="355" priority="370">
      <formula>N130=""</formula>
    </cfRule>
  </conditionalFormatting>
  <conditionalFormatting sqref="O130">
    <cfRule type="expression" dxfId="354" priority="369">
      <formula>O130=""</formula>
    </cfRule>
  </conditionalFormatting>
  <conditionalFormatting sqref="O134">
    <cfRule type="expression" dxfId="353" priority="367">
      <formula>O134=""</formula>
    </cfRule>
  </conditionalFormatting>
  <conditionalFormatting sqref="N134">
    <cfRule type="expression" dxfId="352" priority="368">
      <formula>N134=""</formula>
    </cfRule>
  </conditionalFormatting>
  <conditionalFormatting sqref="N140">
    <cfRule type="expression" dxfId="351" priority="366">
      <formula>N140=""</formula>
    </cfRule>
  </conditionalFormatting>
  <conditionalFormatting sqref="O140">
    <cfRule type="expression" dxfId="350" priority="365">
      <formula>O140=""</formula>
    </cfRule>
  </conditionalFormatting>
  <conditionalFormatting sqref="N148">
    <cfRule type="expression" dxfId="349" priority="362">
      <formula>N148=""</formula>
    </cfRule>
  </conditionalFormatting>
  <conditionalFormatting sqref="O148">
    <cfRule type="expression" dxfId="348" priority="361">
      <formula>O148=""</formula>
    </cfRule>
  </conditionalFormatting>
  <conditionalFormatting sqref="N152">
    <cfRule type="expression" dxfId="347" priority="360">
      <formula>N152=""</formula>
    </cfRule>
  </conditionalFormatting>
  <conditionalFormatting sqref="O152">
    <cfRule type="expression" dxfId="346" priority="359">
      <formula>O152=""</formula>
    </cfRule>
  </conditionalFormatting>
  <conditionalFormatting sqref="N156">
    <cfRule type="expression" dxfId="345" priority="358">
      <formula>N156=""</formula>
    </cfRule>
  </conditionalFormatting>
  <conditionalFormatting sqref="O156">
    <cfRule type="expression" dxfId="344" priority="357">
      <formula>O156=""</formula>
    </cfRule>
  </conditionalFormatting>
  <conditionalFormatting sqref="N160">
    <cfRule type="expression" dxfId="343" priority="356">
      <formula>N160=""</formula>
    </cfRule>
  </conditionalFormatting>
  <conditionalFormatting sqref="O160">
    <cfRule type="expression" dxfId="342" priority="355">
      <formula>O160=""</formula>
    </cfRule>
  </conditionalFormatting>
  <conditionalFormatting sqref="N164">
    <cfRule type="expression" dxfId="341" priority="354">
      <formula>N164=""</formula>
    </cfRule>
  </conditionalFormatting>
  <conditionalFormatting sqref="O164">
    <cfRule type="expression" dxfId="340" priority="353">
      <formula>O164=""</formula>
    </cfRule>
  </conditionalFormatting>
  <conditionalFormatting sqref="N168">
    <cfRule type="expression" dxfId="339" priority="352">
      <formula>N168=""</formula>
    </cfRule>
  </conditionalFormatting>
  <conditionalFormatting sqref="O174">
    <cfRule type="expression" dxfId="338" priority="349">
      <formula>O174=""</formula>
    </cfRule>
  </conditionalFormatting>
  <conditionalFormatting sqref="N178">
    <cfRule type="expression" dxfId="337" priority="348">
      <formula>N178=""</formula>
    </cfRule>
  </conditionalFormatting>
  <conditionalFormatting sqref="O178">
    <cfRule type="expression" dxfId="336" priority="347">
      <formula>O178=""</formula>
    </cfRule>
  </conditionalFormatting>
  <conditionalFormatting sqref="N182">
    <cfRule type="expression" dxfId="335" priority="346">
      <formula>N182=""</formula>
    </cfRule>
  </conditionalFormatting>
  <conditionalFormatting sqref="O182">
    <cfRule type="expression" dxfId="334" priority="345">
      <formula>O182=""</formula>
    </cfRule>
  </conditionalFormatting>
  <conditionalFormatting sqref="N186">
    <cfRule type="expression" dxfId="333" priority="344">
      <formula>N186=""</formula>
    </cfRule>
  </conditionalFormatting>
  <conditionalFormatting sqref="O186">
    <cfRule type="expression" dxfId="332" priority="343">
      <formula>O186=""</formula>
    </cfRule>
  </conditionalFormatting>
  <conditionalFormatting sqref="N190">
    <cfRule type="expression" dxfId="331" priority="342">
      <formula>N190=""</formula>
    </cfRule>
  </conditionalFormatting>
  <conditionalFormatting sqref="O190">
    <cfRule type="expression" dxfId="330" priority="341">
      <formula>O190=""</formula>
    </cfRule>
  </conditionalFormatting>
  <conditionalFormatting sqref="N194">
    <cfRule type="expression" dxfId="329" priority="340">
      <formula>N194=""</formula>
    </cfRule>
  </conditionalFormatting>
  <conditionalFormatting sqref="O194">
    <cfRule type="expression" dxfId="328" priority="339">
      <formula>O194=""</formula>
    </cfRule>
  </conditionalFormatting>
  <conditionalFormatting sqref="N198">
    <cfRule type="expression" dxfId="327" priority="338">
      <formula>N198=""</formula>
    </cfRule>
  </conditionalFormatting>
  <conditionalFormatting sqref="O198">
    <cfRule type="expression" dxfId="326" priority="337">
      <formula>O198=""</formula>
    </cfRule>
  </conditionalFormatting>
  <conditionalFormatting sqref="O206">
    <cfRule type="expression" dxfId="325" priority="333">
      <formula>O206=""</formula>
    </cfRule>
  </conditionalFormatting>
  <conditionalFormatting sqref="N202">
    <cfRule type="expression" dxfId="324" priority="336">
      <formula>N202=""</formula>
    </cfRule>
  </conditionalFormatting>
  <conditionalFormatting sqref="O202">
    <cfRule type="expression" dxfId="323" priority="335">
      <formula>O202=""</formula>
    </cfRule>
  </conditionalFormatting>
  <conditionalFormatting sqref="O210">
    <cfRule type="expression" dxfId="322" priority="331">
      <formula>O210=""</formula>
    </cfRule>
  </conditionalFormatting>
  <conditionalFormatting sqref="N206">
    <cfRule type="expression" dxfId="321" priority="334">
      <formula>N206=""</formula>
    </cfRule>
  </conditionalFormatting>
  <conditionalFormatting sqref="N210">
    <cfRule type="expression" dxfId="320" priority="332">
      <formula>N210=""</formula>
    </cfRule>
  </conditionalFormatting>
  <conditionalFormatting sqref="N216">
    <cfRule type="expression" dxfId="319" priority="330">
      <formula>N216=""</formula>
    </cfRule>
  </conditionalFormatting>
  <conditionalFormatting sqref="O216">
    <cfRule type="expression" dxfId="318" priority="329">
      <formula>O216=""</formula>
    </cfRule>
  </conditionalFormatting>
  <conditionalFormatting sqref="N220">
    <cfRule type="expression" dxfId="317" priority="328">
      <formula>N220=""</formula>
    </cfRule>
  </conditionalFormatting>
  <conditionalFormatting sqref="O220">
    <cfRule type="expression" dxfId="316" priority="327">
      <formula>O220=""</formula>
    </cfRule>
  </conditionalFormatting>
  <conditionalFormatting sqref="N224">
    <cfRule type="expression" dxfId="315" priority="326">
      <formula>N224=""</formula>
    </cfRule>
  </conditionalFormatting>
  <conditionalFormatting sqref="O224">
    <cfRule type="expression" dxfId="314" priority="325">
      <formula>O224=""</formula>
    </cfRule>
  </conditionalFormatting>
  <conditionalFormatting sqref="O228">
    <cfRule type="expression" dxfId="313" priority="323">
      <formula>O228=""</formula>
    </cfRule>
  </conditionalFormatting>
  <conditionalFormatting sqref="N228">
    <cfRule type="expression" dxfId="312" priority="324">
      <formula>N228=""</formula>
    </cfRule>
  </conditionalFormatting>
  <conditionalFormatting sqref="O238">
    <cfRule type="expression" dxfId="311" priority="319">
      <formula>O238=""</formula>
    </cfRule>
  </conditionalFormatting>
  <conditionalFormatting sqref="N232">
    <cfRule type="expression" dxfId="310" priority="322">
      <formula>N232=""</formula>
    </cfRule>
  </conditionalFormatting>
  <conditionalFormatting sqref="O232">
    <cfRule type="expression" dxfId="309" priority="321">
      <formula>O232=""</formula>
    </cfRule>
  </conditionalFormatting>
  <conditionalFormatting sqref="N242">
    <cfRule type="expression" dxfId="308" priority="318">
      <formula>N242=""</formula>
    </cfRule>
  </conditionalFormatting>
  <conditionalFormatting sqref="N238">
    <cfRule type="expression" dxfId="307" priority="320">
      <formula>N238=""</formula>
    </cfRule>
  </conditionalFormatting>
  <conditionalFormatting sqref="N252">
    <cfRule type="expression" dxfId="306" priority="314">
      <formula>N252=""</formula>
    </cfRule>
  </conditionalFormatting>
  <conditionalFormatting sqref="O242">
    <cfRule type="expression" dxfId="305" priority="317">
      <formula>O242=""</formula>
    </cfRule>
  </conditionalFormatting>
  <conditionalFormatting sqref="N248">
    <cfRule type="expression" dxfId="304" priority="316">
      <formula>N248=""</formula>
    </cfRule>
  </conditionalFormatting>
  <conditionalFormatting sqref="O248">
    <cfRule type="expression" dxfId="303" priority="315">
      <formula>O248=""</formula>
    </cfRule>
  </conditionalFormatting>
  <conditionalFormatting sqref="O252">
    <cfRule type="expression" dxfId="302" priority="313">
      <formula>O252=""</formula>
    </cfRule>
  </conditionalFormatting>
  <conditionalFormatting sqref="N260">
    <cfRule type="expression" dxfId="301" priority="312">
      <formula>N260=""</formula>
    </cfRule>
  </conditionalFormatting>
  <conditionalFormatting sqref="O260">
    <cfRule type="expression" dxfId="300" priority="311">
      <formula>O260=""</formula>
    </cfRule>
  </conditionalFormatting>
  <conditionalFormatting sqref="N256">
    <cfRule type="expression" dxfId="299" priority="308">
      <formula>N256=""</formula>
    </cfRule>
  </conditionalFormatting>
  <conditionalFormatting sqref="O256">
    <cfRule type="expression" dxfId="298" priority="307">
      <formula>O256=""</formula>
    </cfRule>
  </conditionalFormatting>
  <conditionalFormatting sqref="N264">
    <cfRule type="expression" dxfId="297" priority="310">
      <formula>N264=""</formula>
    </cfRule>
  </conditionalFormatting>
  <conditionalFormatting sqref="O264">
    <cfRule type="expression" dxfId="296" priority="309">
      <formula>O264=""</formula>
    </cfRule>
  </conditionalFormatting>
  <conditionalFormatting sqref="N268">
    <cfRule type="expression" dxfId="295" priority="306">
      <formula>N268=""</formula>
    </cfRule>
  </conditionalFormatting>
  <conditionalFormatting sqref="O268">
    <cfRule type="expression" dxfId="294" priority="305">
      <formula>O268=""</formula>
    </cfRule>
  </conditionalFormatting>
  <conditionalFormatting sqref="O282">
    <cfRule type="expression" dxfId="293" priority="299">
      <formula>O282=""</formula>
    </cfRule>
  </conditionalFormatting>
  <conditionalFormatting sqref="N272">
    <cfRule type="expression" dxfId="292" priority="304">
      <formula>N272=""</formula>
    </cfRule>
  </conditionalFormatting>
  <conditionalFormatting sqref="O272">
    <cfRule type="expression" dxfId="291" priority="303">
      <formula>O272=""</formula>
    </cfRule>
  </conditionalFormatting>
  <conditionalFormatting sqref="N286">
    <cfRule type="expression" dxfId="290" priority="298">
      <formula>N286=""</formula>
    </cfRule>
  </conditionalFormatting>
  <conditionalFormatting sqref="N278">
    <cfRule type="expression" dxfId="289" priority="302">
      <formula>N278=""</formula>
    </cfRule>
  </conditionalFormatting>
  <conditionalFormatting sqref="O286">
    <cfRule type="expression" dxfId="288" priority="297">
      <formula>O286=""</formula>
    </cfRule>
  </conditionalFormatting>
  <conditionalFormatting sqref="N290">
    <cfRule type="expression" dxfId="287" priority="296">
      <formula>N290=""</formula>
    </cfRule>
  </conditionalFormatting>
  <conditionalFormatting sqref="O290">
    <cfRule type="expression" dxfId="286" priority="295">
      <formula>O290=""</formula>
    </cfRule>
  </conditionalFormatting>
  <conditionalFormatting sqref="N294">
    <cfRule type="expression" dxfId="285" priority="294">
      <formula>N294=""</formula>
    </cfRule>
  </conditionalFormatting>
  <conditionalFormatting sqref="O294">
    <cfRule type="expression" dxfId="284" priority="293">
      <formula>O294=""</formula>
    </cfRule>
  </conditionalFormatting>
  <conditionalFormatting sqref="N298">
    <cfRule type="expression" dxfId="283" priority="292">
      <formula>N298=""</formula>
    </cfRule>
  </conditionalFormatting>
  <conditionalFormatting sqref="O298">
    <cfRule type="expression" dxfId="282" priority="291">
      <formula>O298=""</formula>
    </cfRule>
  </conditionalFormatting>
  <conditionalFormatting sqref="N302">
    <cfRule type="expression" dxfId="281" priority="290">
      <formula>N302=""</formula>
    </cfRule>
  </conditionalFormatting>
  <conditionalFormatting sqref="O302">
    <cfRule type="expression" dxfId="280" priority="289">
      <formula>O302=""</formula>
    </cfRule>
  </conditionalFormatting>
  <conditionalFormatting sqref="N306">
    <cfRule type="expression" dxfId="279" priority="288">
      <formula>N306=""</formula>
    </cfRule>
  </conditionalFormatting>
  <conditionalFormatting sqref="O306">
    <cfRule type="expression" dxfId="278" priority="287">
      <formula>O306=""</formula>
    </cfRule>
  </conditionalFormatting>
  <conditionalFormatting sqref="N310">
    <cfRule type="expression" dxfId="277" priority="286">
      <formula>N310=""</formula>
    </cfRule>
  </conditionalFormatting>
  <conditionalFormatting sqref="O310">
    <cfRule type="expression" dxfId="276" priority="285">
      <formula>O310=""</formula>
    </cfRule>
  </conditionalFormatting>
  <conditionalFormatting sqref="N320">
    <cfRule type="expression" dxfId="275" priority="282">
      <formula>N320=""</formula>
    </cfRule>
  </conditionalFormatting>
  <conditionalFormatting sqref="O320">
    <cfRule type="expression" dxfId="274" priority="281">
      <formula>O320=""</formula>
    </cfRule>
  </conditionalFormatting>
  <conditionalFormatting sqref="N352">
    <cfRule type="expression" dxfId="273" priority="266">
      <formula>N352=""</formula>
    </cfRule>
  </conditionalFormatting>
  <conditionalFormatting sqref="O352">
    <cfRule type="expression" dxfId="272" priority="265">
      <formula>O352=""</formula>
    </cfRule>
  </conditionalFormatting>
  <conditionalFormatting sqref="N324">
    <cfRule type="expression" dxfId="271" priority="280">
      <formula>N324=""</formula>
    </cfRule>
  </conditionalFormatting>
  <conditionalFormatting sqref="O324">
    <cfRule type="expression" dxfId="270" priority="279">
      <formula>O324=""</formula>
    </cfRule>
  </conditionalFormatting>
  <conditionalFormatting sqref="N328">
    <cfRule type="expression" dxfId="269" priority="278">
      <formula>N328=""</formula>
    </cfRule>
  </conditionalFormatting>
  <conditionalFormatting sqref="O328">
    <cfRule type="expression" dxfId="268" priority="277">
      <formula>O328=""</formula>
    </cfRule>
  </conditionalFormatting>
  <conditionalFormatting sqref="N332">
    <cfRule type="expression" dxfId="267" priority="276">
      <formula>N332=""</formula>
    </cfRule>
  </conditionalFormatting>
  <conditionalFormatting sqref="O332">
    <cfRule type="expression" dxfId="266" priority="275">
      <formula>O332=""</formula>
    </cfRule>
  </conditionalFormatting>
  <conditionalFormatting sqref="N336">
    <cfRule type="expression" dxfId="265" priority="274">
      <formula>N336=""</formula>
    </cfRule>
  </conditionalFormatting>
  <conditionalFormatting sqref="O336">
    <cfRule type="expression" dxfId="264" priority="273">
      <formula>O336=""</formula>
    </cfRule>
  </conditionalFormatting>
  <conditionalFormatting sqref="N344">
    <cfRule type="expression" dxfId="263" priority="270">
      <formula>N344=""</formula>
    </cfRule>
  </conditionalFormatting>
  <conditionalFormatting sqref="O344">
    <cfRule type="expression" dxfId="262" priority="269">
      <formula>O344=""</formula>
    </cfRule>
  </conditionalFormatting>
  <conditionalFormatting sqref="N348">
    <cfRule type="expression" dxfId="261" priority="268">
      <formula>N348=""</formula>
    </cfRule>
  </conditionalFormatting>
  <conditionalFormatting sqref="O348">
    <cfRule type="expression" dxfId="260" priority="267">
      <formula>O348=""</formula>
    </cfRule>
  </conditionalFormatting>
  <conditionalFormatting sqref="N366">
    <cfRule type="expression" dxfId="259" priority="264">
      <formula>N366=""</formula>
    </cfRule>
  </conditionalFormatting>
  <conditionalFormatting sqref="O366">
    <cfRule type="expression" dxfId="258" priority="263">
      <formula>O366=""</formula>
    </cfRule>
  </conditionalFormatting>
  <conditionalFormatting sqref="N370">
    <cfRule type="expression" dxfId="257" priority="262">
      <formula>N370=""</formula>
    </cfRule>
  </conditionalFormatting>
  <conditionalFormatting sqref="O370">
    <cfRule type="expression" dxfId="256" priority="261">
      <formula>O370=""</formula>
    </cfRule>
  </conditionalFormatting>
  <conditionalFormatting sqref="N382">
    <cfRule type="expression" dxfId="255" priority="258">
      <formula>N382=""</formula>
    </cfRule>
  </conditionalFormatting>
  <conditionalFormatting sqref="O382">
    <cfRule type="expression" dxfId="254" priority="257">
      <formula>O382=""</formula>
    </cfRule>
  </conditionalFormatting>
  <conditionalFormatting sqref="N378">
    <cfRule type="expression" dxfId="253" priority="256">
      <formula>N378=""</formula>
    </cfRule>
  </conditionalFormatting>
  <conditionalFormatting sqref="O378">
    <cfRule type="expression" dxfId="252" priority="255">
      <formula>O378=""</formula>
    </cfRule>
  </conditionalFormatting>
  <conditionalFormatting sqref="N386">
    <cfRule type="expression" dxfId="251" priority="254">
      <formula>N386=""</formula>
    </cfRule>
  </conditionalFormatting>
  <conditionalFormatting sqref="O386">
    <cfRule type="expression" dxfId="250" priority="253">
      <formula>O386=""</formula>
    </cfRule>
  </conditionalFormatting>
  <conditionalFormatting sqref="O356">
    <cfRule type="expression" dxfId="249" priority="249">
      <formula>O356=""</formula>
    </cfRule>
  </conditionalFormatting>
  <conditionalFormatting sqref="N390">
    <cfRule type="expression" dxfId="248" priority="252">
      <formula>N390=""</formula>
    </cfRule>
  </conditionalFormatting>
  <conditionalFormatting sqref="O390">
    <cfRule type="expression" dxfId="247" priority="251">
      <formula>O390=""</formula>
    </cfRule>
  </conditionalFormatting>
  <conditionalFormatting sqref="N356">
    <cfRule type="expression" dxfId="246" priority="250">
      <formula>N356=""</formula>
    </cfRule>
  </conditionalFormatting>
  <conditionalFormatting sqref="N396">
    <cfRule type="expression" dxfId="245" priority="246">
      <formula>N396=""</formula>
    </cfRule>
  </conditionalFormatting>
  <conditionalFormatting sqref="O396">
    <cfRule type="expression" dxfId="244" priority="245">
      <formula>O396=""</formula>
    </cfRule>
  </conditionalFormatting>
  <conditionalFormatting sqref="N400">
    <cfRule type="expression" dxfId="243" priority="244">
      <formula>N400=""</formula>
    </cfRule>
  </conditionalFormatting>
  <conditionalFormatting sqref="O400">
    <cfRule type="expression" dxfId="242" priority="243">
      <formula>O400=""</formula>
    </cfRule>
  </conditionalFormatting>
  <conditionalFormatting sqref="N404">
    <cfRule type="expression" dxfId="241" priority="242">
      <formula>N404=""</formula>
    </cfRule>
  </conditionalFormatting>
  <conditionalFormatting sqref="O404">
    <cfRule type="expression" dxfId="240" priority="241">
      <formula>O404=""</formula>
    </cfRule>
  </conditionalFormatting>
  <conditionalFormatting sqref="N408">
    <cfRule type="expression" dxfId="239" priority="240">
      <formula>N408=""</formula>
    </cfRule>
  </conditionalFormatting>
  <conditionalFormatting sqref="O408">
    <cfRule type="expression" dxfId="238" priority="239">
      <formula>O408=""</formula>
    </cfRule>
  </conditionalFormatting>
  <conditionalFormatting sqref="N412">
    <cfRule type="expression" dxfId="237" priority="238">
      <formula>N412=""</formula>
    </cfRule>
  </conditionalFormatting>
  <conditionalFormatting sqref="O412">
    <cfRule type="expression" dxfId="236" priority="237">
      <formula>O412=""</formula>
    </cfRule>
  </conditionalFormatting>
  <conditionalFormatting sqref="N436">
    <cfRule type="expression" dxfId="235" priority="226">
      <formula>N436=""</formula>
    </cfRule>
  </conditionalFormatting>
  <conditionalFormatting sqref="N416">
    <cfRule type="expression" dxfId="234" priority="236">
      <formula>N416=""</formula>
    </cfRule>
  </conditionalFormatting>
  <conditionalFormatting sqref="O416">
    <cfRule type="expression" dxfId="233" priority="235">
      <formula>O416=""</formula>
    </cfRule>
  </conditionalFormatting>
  <conditionalFormatting sqref="N420">
    <cfRule type="expression" dxfId="232" priority="234">
      <formula>N420=""</formula>
    </cfRule>
  </conditionalFormatting>
  <conditionalFormatting sqref="O420">
    <cfRule type="expression" dxfId="231" priority="233">
      <formula>O420=""</formula>
    </cfRule>
  </conditionalFormatting>
  <conditionalFormatting sqref="N424">
    <cfRule type="expression" dxfId="230" priority="232">
      <formula>N424=""</formula>
    </cfRule>
  </conditionalFormatting>
  <conditionalFormatting sqref="O432">
    <cfRule type="expression" dxfId="229" priority="227">
      <formula>O432=""</formula>
    </cfRule>
  </conditionalFormatting>
  <conditionalFormatting sqref="N428">
    <cfRule type="expression" dxfId="228" priority="230">
      <formula>N428=""</formula>
    </cfRule>
  </conditionalFormatting>
  <conditionalFormatting sqref="O424">
    <cfRule type="expression" dxfId="227" priority="231">
      <formula>O424=""</formula>
    </cfRule>
  </conditionalFormatting>
  <conditionalFormatting sqref="N432">
    <cfRule type="expression" dxfId="226" priority="228">
      <formula>N432=""</formula>
    </cfRule>
  </conditionalFormatting>
  <conditionalFormatting sqref="O428">
    <cfRule type="expression" dxfId="225" priority="229">
      <formula>O428=""</formula>
    </cfRule>
  </conditionalFormatting>
  <conditionalFormatting sqref="O436">
    <cfRule type="expression" dxfId="224" priority="225">
      <formula>O436=""</formula>
    </cfRule>
  </conditionalFormatting>
  <conditionalFormatting sqref="N442">
    <cfRule type="expression" dxfId="223" priority="224">
      <formula>N442=""</formula>
    </cfRule>
  </conditionalFormatting>
  <conditionalFormatting sqref="O442">
    <cfRule type="expression" dxfId="222" priority="223">
      <formula>O442=""</formula>
    </cfRule>
  </conditionalFormatting>
  <conditionalFormatting sqref="N446">
    <cfRule type="expression" dxfId="221" priority="222">
      <formula>N446=""</formula>
    </cfRule>
  </conditionalFormatting>
  <conditionalFormatting sqref="O446">
    <cfRule type="expression" dxfId="220" priority="221">
      <formula>O446=""</formula>
    </cfRule>
  </conditionalFormatting>
  <conditionalFormatting sqref="N450">
    <cfRule type="expression" dxfId="219" priority="220">
      <formula>N450=""</formula>
    </cfRule>
  </conditionalFormatting>
  <conditionalFormatting sqref="O450">
    <cfRule type="expression" dxfId="218" priority="219">
      <formula>O450=""</formula>
    </cfRule>
  </conditionalFormatting>
  <conditionalFormatting sqref="N454">
    <cfRule type="expression" dxfId="217" priority="218">
      <formula>N454=""</formula>
    </cfRule>
  </conditionalFormatting>
  <conditionalFormatting sqref="O454">
    <cfRule type="expression" dxfId="216" priority="217">
      <formula>O454=""</formula>
    </cfRule>
  </conditionalFormatting>
  <conditionalFormatting sqref="N458">
    <cfRule type="expression" dxfId="215" priority="216">
      <formula>N458=""</formula>
    </cfRule>
  </conditionalFormatting>
  <conditionalFormatting sqref="O458">
    <cfRule type="expression" dxfId="214" priority="215">
      <formula>O458=""</formula>
    </cfRule>
  </conditionalFormatting>
  <conditionalFormatting sqref="J98">
    <cfRule type="expression" dxfId="213" priority="214">
      <formula>J98=""</formula>
    </cfRule>
  </conditionalFormatting>
  <conditionalFormatting sqref="K98">
    <cfRule type="expression" dxfId="212" priority="213">
      <formula>K98=""</formula>
    </cfRule>
  </conditionalFormatting>
  <conditionalFormatting sqref="J106">
    <cfRule type="expression" dxfId="211" priority="212">
      <formula>J106=""</formula>
    </cfRule>
  </conditionalFormatting>
  <conditionalFormatting sqref="K106">
    <cfRule type="expression" dxfId="210" priority="211">
      <formula>K106=""</formula>
    </cfRule>
  </conditionalFormatting>
  <conditionalFormatting sqref="K110">
    <cfRule type="expression" dxfId="209" priority="209">
      <formula>K110=""</formula>
    </cfRule>
  </conditionalFormatting>
  <conditionalFormatting sqref="J110">
    <cfRule type="expression" dxfId="208" priority="210">
      <formula>J110=""</formula>
    </cfRule>
  </conditionalFormatting>
  <conditionalFormatting sqref="K114">
    <cfRule type="expression" dxfId="207" priority="207">
      <formula>K114=""</formula>
    </cfRule>
  </conditionalFormatting>
  <conditionalFormatting sqref="J114">
    <cfRule type="expression" dxfId="206" priority="208">
      <formula>J114=""</formula>
    </cfRule>
  </conditionalFormatting>
  <conditionalFormatting sqref="J102">
    <cfRule type="expression" dxfId="205" priority="206">
      <formula>J102=""</formula>
    </cfRule>
  </conditionalFormatting>
  <conditionalFormatting sqref="K102">
    <cfRule type="expression" dxfId="204" priority="205">
      <formula>K102=""</formula>
    </cfRule>
  </conditionalFormatting>
  <conditionalFormatting sqref="J118">
    <cfRule type="expression" dxfId="203" priority="204">
      <formula>J118=""</formula>
    </cfRule>
  </conditionalFormatting>
  <conditionalFormatting sqref="K118">
    <cfRule type="expression" dxfId="202" priority="203">
      <formula>K118=""</formula>
    </cfRule>
  </conditionalFormatting>
  <conditionalFormatting sqref="J122">
    <cfRule type="expression" dxfId="201" priority="202">
      <formula>J122=""</formula>
    </cfRule>
  </conditionalFormatting>
  <conditionalFormatting sqref="K122">
    <cfRule type="expression" dxfId="200" priority="201">
      <formula>K122=""</formula>
    </cfRule>
  </conditionalFormatting>
  <conditionalFormatting sqref="J126">
    <cfRule type="expression" dxfId="199" priority="200">
      <formula>J126=""</formula>
    </cfRule>
  </conditionalFormatting>
  <conditionalFormatting sqref="K126">
    <cfRule type="expression" dxfId="198" priority="199">
      <formula>K126=""</formula>
    </cfRule>
  </conditionalFormatting>
  <conditionalFormatting sqref="J130">
    <cfRule type="expression" dxfId="197" priority="198">
      <formula>J130=""</formula>
    </cfRule>
  </conditionalFormatting>
  <conditionalFormatting sqref="K130">
    <cfRule type="expression" dxfId="196" priority="197">
      <formula>K130=""</formula>
    </cfRule>
  </conditionalFormatting>
  <conditionalFormatting sqref="K134">
    <cfRule type="expression" dxfId="195" priority="195">
      <formula>K134=""</formula>
    </cfRule>
  </conditionalFormatting>
  <conditionalFormatting sqref="J134">
    <cfRule type="expression" dxfId="194" priority="196">
      <formula>J134=""</formula>
    </cfRule>
  </conditionalFormatting>
  <conditionalFormatting sqref="J140">
    <cfRule type="expression" dxfId="193" priority="194">
      <formula>J140=""</formula>
    </cfRule>
  </conditionalFormatting>
  <conditionalFormatting sqref="K140">
    <cfRule type="expression" dxfId="192" priority="193">
      <formula>K140=""</formula>
    </cfRule>
  </conditionalFormatting>
  <conditionalFormatting sqref="J144">
    <cfRule type="expression" dxfId="191" priority="192">
      <formula>J144=""</formula>
    </cfRule>
  </conditionalFormatting>
  <conditionalFormatting sqref="K144">
    <cfRule type="expression" dxfId="190" priority="191">
      <formula>K144=""</formula>
    </cfRule>
  </conditionalFormatting>
  <conditionalFormatting sqref="J148">
    <cfRule type="expression" dxfId="189" priority="190">
      <formula>J148=""</formula>
    </cfRule>
  </conditionalFormatting>
  <conditionalFormatting sqref="K148">
    <cfRule type="expression" dxfId="188" priority="189">
      <formula>K148=""</formula>
    </cfRule>
  </conditionalFormatting>
  <conditionalFormatting sqref="J152">
    <cfRule type="expression" dxfId="187" priority="188">
      <formula>J152=""</formula>
    </cfRule>
  </conditionalFormatting>
  <conditionalFormatting sqref="K152">
    <cfRule type="expression" dxfId="186" priority="187">
      <formula>K152=""</formula>
    </cfRule>
  </conditionalFormatting>
  <conditionalFormatting sqref="J156">
    <cfRule type="expression" dxfId="185" priority="186">
      <formula>J156=""</formula>
    </cfRule>
  </conditionalFormatting>
  <conditionalFormatting sqref="K156">
    <cfRule type="expression" dxfId="184" priority="185">
      <formula>K156=""</formula>
    </cfRule>
  </conditionalFormatting>
  <conditionalFormatting sqref="J160">
    <cfRule type="expression" dxfId="183" priority="184">
      <formula>J160=""</formula>
    </cfRule>
  </conditionalFormatting>
  <conditionalFormatting sqref="K160">
    <cfRule type="expression" dxfId="182" priority="183">
      <formula>K160=""</formula>
    </cfRule>
  </conditionalFormatting>
  <conditionalFormatting sqref="J164">
    <cfRule type="expression" dxfId="181" priority="182">
      <formula>J164=""</formula>
    </cfRule>
  </conditionalFormatting>
  <conditionalFormatting sqref="K164">
    <cfRule type="expression" dxfId="180" priority="181">
      <formula>K164=""</formula>
    </cfRule>
  </conditionalFormatting>
  <conditionalFormatting sqref="J168">
    <cfRule type="expression" dxfId="179" priority="180">
      <formula>J168=""</formula>
    </cfRule>
  </conditionalFormatting>
  <conditionalFormatting sqref="K168">
    <cfRule type="expression" dxfId="178" priority="179">
      <formula>K168=""</formula>
    </cfRule>
  </conditionalFormatting>
  <conditionalFormatting sqref="J174">
    <cfRule type="expression" dxfId="177" priority="178">
      <formula>J174=""</formula>
    </cfRule>
  </conditionalFormatting>
  <conditionalFormatting sqref="K174">
    <cfRule type="expression" dxfId="176" priority="177">
      <formula>K174=""</formula>
    </cfRule>
  </conditionalFormatting>
  <conditionalFormatting sqref="J178">
    <cfRule type="expression" dxfId="175" priority="176">
      <formula>J178=""</formula>
    </cfRule>
  </conditionalFormatting>
  <conditionalFormatting sqref="K178">
    <cfRule type="expression" dxfId="174" priority="175">
      <formula>K178=""</formula>
    </cfRule>
  </conditionalFormatting>
  <conditionalFormatting sqref="J182">
    <cfRule type="expression" dxfId="173" priority="174">
      <formula>J182=""</formula>
    </cfRule>
  </conditionalFormatting>
  <conditionalFormatting sqref="K182">
    <cfRule type="expression" dxfId="172" priority="173">
      <formula>K182=""</formula>
    </cfRule>
  </conditionalFormatting>
  <conditionalFormatting sqref="J186">
    <cfRule type="expression" dxfId="171" priority="172">
      <formula>J186=""</formula>
    </cfRule>
  </conditionalFormatting>
  <conditionalFormatting sqref="K186">
    <cfRule type="expression" dxfId="170" priority="171">
      <formula>K186=""</formula>
    </cfRule>
  </conditionalFormatting>
  <conditionalFormatting sqref="J190">
    <cfRule type="expression" dxfId="169" priority="170">
      <formula>J190=""</formula>
    </cfRule>
  </conditionalFormatting>
  <conditionalFormatting sqref="K190">
    <cfRule type="expression" dxfId="168" priority="169">
      <formula>K190=""</formula>
    </cfRule>
  </conditionalFormatting>
  <conditionalFormatting sqref="J194">
    <cfRule type="expression" dxfId="167" priority="168">
      <formula>J194=""</formula>
    </cfRule>
  </conditionalFormatting>
  <conditionalFormatting sqref="K194">
    <cfRule type="expression" dxfId="166" priority="167">
      <formula>K194=""</formula>
    </cfRule>
  </conditionalFormatting>
  <conditionalFormatting sqref="J198">
    <cfRule type="expression" dxfId="165" priority="166">
      <formula>J198=""</formula>
    </cfRule>
  </conditionalFormatting>
  <conditionalFormatting sqref="K198">
    <cfRule type="expression" dxfId="164" priority="165">
      <formula>K198=""</formula>
    </cfRule>
  </conditionalFormatting>
  <conditionalFormatting sqref="K206">
    <cfRule type="expression" dxfId="163" priority="161">
      <formula>K206=""</formula>
    </cfRule>
  </conditionalFormatting>
  <conditionalFormatting sqref="J202">
    <cfRule type="expression" dxfId="162" priority="164">
      <formula>J202=""</formula>
    </cfRule>
  </conditionalFormatting>
  <conditionalFormatting sqref="K202">
    <cfRule type="expression" dxfId="161" priority="163">
      <formula>K202=""</formula>
    </cfRule>
  </conditionalFormatting>
  <conditionalFormatting sqref="K210">
    <cfRule type="expression" dxfId="160" priority="159">
      <formula>K210=""</formula>
    </cfRule>
  </conditionalFormatting>
  <conditionalFormatting sqref="J206">
    <cfRule type="expression" dxfId="159" priority="162">
      <formula>J206=""</formula>
    </cfRule>
  </conditionalFormatting>
  <conditionalFormatting sqref="J210">
    <cfRule type="expression" dxfId="158" priority="160">
      <formula>J210=""</formula>
    </cfRule>
  </conditionalFormatting>
  <conditionalFormatting sqref="J216">
    <cfRule type="expression" dxfId="157" priority="158">
      <formula>J216=""</formula>
    </cfRule>
  </conditionalFormatting>
  <conditionalFormatting sqref="K216">
    <cfRule type="expression" dxfId="156" priority="157">
      <formula>K216=""</formula>
    </cfRule>
  </conditionalFormatting>
  <conditionalFormatting sqref="J220">
    <cfRule type="expression" dxfId="155" priority="156">
      <formula>J220=""</formula>
    </cfRule>
  </conditionalFormatting>
  <conditionalFormatting sqref="K220">
    <cfRule type="expression" dxfId="154" priority="155">
      <formula>K220=""</formula>
    </cfRule>
  </conditionalFormatting>
  <conditionalFormatting sqref="J224">
    <cfRule type="expression" dxfId="153" priority="154">
      <formula>J224=""</formula>
    </cfRule>
  </conditionalFormatting>
  <conditionalFormatting sqref="K224">
    <cfRule type="expression" dxfId="152" priority="153">
      <formula>K224=""</formula>
    </cfRule>
  </conditionalFormatting>
  <conditionalFormatting sqref="K228">
    <cfRule type="expression" dxfId="151" priority="151">
      <formula>K228=""</formula>
    </cfRule>
  </conditionalFormatting>
  <conditionalFormatting sqref="J228">
    <cfRule type="expression" dxfId="150" priority="152">
      <formula>J228=""</formula>
    </cfRule>
  </conditionalFormatting>
  <conditionalFormatting sqref="K238">
    <cfRule type="expression" dxfId="149" priority="147">
      <formula>K238=""</formula>
    </cfRule>
  </conditionalFormatting>
  <conditionalFormatting sqref="J232">
    <cfRule type="expression" dxfId="148" priority="150">
      <formula>J232=""</formula>
    </cfRule>
  </conditionalFormatting>
  <conditionalFormatting sqref="K232">
    <cfRule type="expression" dxfId="147" priority="149">
      <formula>K232=""</formula>
    </cfRule>
  </conditionalFormatting>
  <conditionalFormatting sqref="J242">
    <cfRule type="expression" dxfId="146" priority="146">
      <formula>J242=""</formula>
    </cfRule>
  </conditionalFormatting>
  <conditionalFormatting sqref="J238">
    <cfRule type="expression" dxfId="145" priority="148">
      <formula>J238=""</formula>
    </cfRule>
  </conditionalFormatting>
  <conditionalFormatting sqref="J252">
    <cfRule type="expression" dxfId="144" priority="142">
      <formula>J252=""</formula>
    </cfRule>
  </conditionalFormatting>
  <conditionalFormatting sqref="K242">
    <cfRule type="expression" dxfId="143" priority="145">
      <formula>K242=""</formula>
    </cfRule>
  </conditionalFormatting>
  <conditionalFormatting sqref="J248">
    <cfRule type="expression" dxfId="142" priority="144">
      <formula>J248=""</formula>
    </cfRule>
  </conditionalFormatting>
  <conditionalFormatting sqref="K248">
    <cfRule type="expression" dxfId="141" priority="143">
      <formula>K248=""</formula>
    </cfRule>
  </conditionalFormatting>
  <conditionalFormatting sqref="K252">
    <cfRule type="expression" dxfId="140" priority="141">
      <formula>K252=""</formula>
    </cfRule>
  </conditionalFormatting>
  <conditionalFormatting sqref="J260">
    <cfRule type="expression" dxfId="139" priority="140">
      <formula>J260=""</formula>
    </cfRule>
  </conditionalFormatting>
  <conditionalFormatting sqref="K260">
    <cfRule type="expression" dxfId="138" priority="139">
      <formula>K260=""</formula>
    </cfRule>
  </conditionalFormatting>
  <conditionalFormatting sqref="J256">
    <cfRule type="expression" dxfId="137" priority="136">
      <formula>J256=""</formula>
    </cfRule>
  </conditionalFormatting>
  <conditionalFormatting sqref="K256">
    <cfRule type="expression" dxfId="136" priority="135">
      <formula>K256=""</formula>
    </cfRule>
  </conditionalFormatting>
  <conditionalFormatting sqref="J264">
    <cfRule type="expression" dxfId="135" priority="138">
      <formula>J264=""</formula>
    </cfRule>
  </conditionalFormatting>
  <conditionalFormatting sqref="K264">
    <cfRule type="expression" dxfId="134" priority="137">
      <formula>K264=""</formula>
    </cfRule>
  </conditionalFormatting>
  <conditionalFormatting sqref="J268">
    <cfRule type="expression" dxfId="133" priority="134">
      <formula>J268=""</formula>
    </cfRule>
  </conditionalFormatting>
  <conditionalFormatting sqref="K268">
    <cfRule type="expression" dxfId="132" priority="133">
      <formula>K268=""</formula>
    </cfRule>
  </conditionalFormatting>
  <conditionalFormatting sqref="K278">
    <cfRule type="expression" dxfId="131" priority="129">
      <formula>K278=""</formula>
    </cfRule>
  </conditionalFormatting>
  <conditionalFormatting sqref="J272">
    <cfRule type="expression" dxfId="130" priority="132">
      <formula>J272=""</formula>
    </cfRule>
  </conditionalFormatting>
  <conditionalFormatting sqref="K272">
    <cfRule type="expression" dxfId="129" priority="131">
      <formula>K272=""</formula>
    </cfRule>
  </conditionalFormatting>
  <conditionalFormatting sqref="J282">
    <cfRule type="expression" dxfId="128" priority="128">
      <formula>J282=""</formula>
    </cfRule>
  </conditionalFormatting>
  <conditionalFormatting sqref="J278">
    <cfRule type="expression" dxfId="127" priority="130">
      <formula>J278=""</formula>
    </cfRule>
  </conditionalFormatting>
  <conditionalFormatting sqref="K282">
    <cfRule type="expression" dxfId="126" priority="127">
      <formula>K282=""</formula>
    </cfRule>
  </conditionalFormatting>
  <conditionalFormatting sqref="J286">
    <cfRule type="expression" dxfId="125" priority="126">
      <formula>J286=""</formula>
    </cfRule>
  </conditionalFormatting>
  <conditionalFormatting sqref="K286">
    <cfRule type="expression" dxfId="124" priority="125">
      <formula>K286=""</formula>
    </cfRule>
  </conditionalFormatting>
  <conditionalFormatting sqref="J290">
    <cfRule type="expression" dxfId="123" priority="124">
      <formula>J290=""</formula>
    </cfRule>
  </conditionalFormatting>
  <conditionalFormatting sqref="K290">
    <cfRule type="expression" dxfId="122" priority="123">
      <formula>K290=""</formula>
    </cfRule>
  </conditionalFormatting>
  <conditionalFormatting sqref="J294">
    <cfRule type="expression" dxfId="121" priority="122">
      <formula>J294=""</formula>
    </cfRule>
  </conditionalFormatting>
  <conditionalFormatting sqref="K294">
    <cfRule type="expression" dxfId="120" priority="121">
      <formula>K294=""</formula>
    </cfRule>
  </conditionalFormatting>
  <conditionalFormatting sqref="J298">
    <cfRule type="expression" dxfId="119" priority="120">
      <formula>J298=""</formula>
    </cfRule>
  </conditionalFormatting>
  <conditionalFormatting sqref="K298">
    <cfRule type="expression" dxfId="118" priority="119">
      <formula>K298=""</formula>
    </cfRule>
  </conditionalFormatting>
  <conditionalFormatting sqref="J302">
    <cfRule type="expression" dxfId="117" priority="118">
      <formula>J302=""</formula>
    </cfRule>
  </conditionalFormatting>
  <conditionalFormatting sqref="K302">
    <cfRule type="expression" dxfId="116" priority="117">
      <formula>K302=""</formula>
    </cfRule>
  </conditionalFormatting>
  <conditionalFormatting sqref="J306">
    <cfRule type="expression" dxfId="115" priority="116">
      <formula>J306=""</formula>
    </cfRule>
  </conditionalFormatting>
  <conditionalFormatting sqref="K306">
    <cfRule type="expression" dxfId="114" priority="115">
      <formula>K306=""</formula>
    </cfRule>
  </conditionalFormatting>
  <conditionalFormatting sqref="J310">
    <cfRule type="expression" dxfId="113" priority="114">
      <formula>J310=""</formula>
    </cfRule>
  </conditionalFormatting>
  <conditionalFormatting sqref="K310">
    <cfRule type="expression" dxfId="112" priority="113">
      <formula>K310=""</formula>
    </cfRule>
  </conditionalFormatting>
  <conditionalFormatting sqref="J314">
    <cfRule type="expression" dxfId="111" priority="112">
      <formula>J314=""</formula>
    </cfRule>
  </conditionalFormatting>
  <conditionalFormatting sqref="K314">
    <cfRule type="expression" dxfId="110" priority="111">
      <formula>K314=""</formula>
    </cfRule>
  </conditionalFormatting>
  <conditionalFormatting sqref="J320">
    <cfRule type="expression" dxfId="109" priority="110">
      <formula>J320=""</formula>
    </cfRule>
  </conditionalFormatting>
  <conditionalFormatting sqref="K320">
    <cfRule type="expression" dxfId="108" priority="109">
      <formula>K320=""</formula>
    </cfRule>
  </conditionalFormatting>
  <conditionalFormatting sqref="J352">
    <cfRule type="expression" dxfId="107" priority="94">
      <formula>J352=""</formula>
    </cfRule>
  </conditionalFormatting>
  <conditionalFormatting sqref="K352">
    <cfRule type="expression" dxfId="106" priority="93">
      <formula>K352=""</formula>
    </cfRule>
  </conditionalFormatting>
  <conditionalFormatting sqref="J324">
    <cfRule type="expression" dxfId="105" priority="108">
      <formula>J324=""</formula>
    </cfRule>
  </conditionalFormatting>
  <conditionalFormatting sqref="K324">
    <cfRule type="expression" dxfId="104" priority="107">
      <formula>K324=""</formula>
    </cfRule>
  </conditionalFormatting>
  <conditionalFormatting sqref="J328">
    <cfRule type="expression" dxfId="103" priority="106">
      <formula>J328=""</formula>
    </cfRule>
  </conditionalFormatting>
  <conditionalFormatting sqref="K328">
    <cfRule type="expression" dxfId="102" priority="105">
      <formula>K328=""</formula>
    </cfRule>
  </conditionalFormatting>
  <conditionalFormatting sqref="J332">
    <cfRule type="expression" dxfId="101" priority="104">
      <formula>J332=""</formula>
    </cfRule>
  </conditionalFormatting>
  <conditionalFormatting sqref="K332">
    <cfRule type="expression" dxfId="100" priority="103">
      <formula>K332=""</formula>
    </cfRule>
  </conditionalFormatting>
  <conditionalFormatting sqref="J336">
    <cfRule type="expression" dxfId="99" priority="102">
      <formula>J336=""</formula>
    </cfRule>
  </conditionalFormatting>
  <conditionalFormatting sqref="K336">
    <cfRule type="expression" dxfId="98" priority="101">
      <formula>K336=""</formula>
    </cfRule>
  </conditionalFormatting>
  <conditionalFormatting sqref="J340">
    <cfRule type="expression" dxfId="97" priority="100">
      <formula>J340=""</formula>
    </cfRule>
  </conditionalFormatting>
  <conditionalFormatting sqref="K340">
    <cfRule type="expression" dxfId="96" priority="99">
      <formula>K340=""</formula>
    </cfRule>
  </conditionalFormatting>
  <conditionalFormatting sqref="J344">
    <cfRule type="expression" dxfId="95" priority="98">
      <formula>J344=""</formula>
    </cfRule>
  </conditionalFormatting>
  <conditionalFormatting sqref="K344">
    <cfRule type="expression" dxfId="94" priority="97">
      <formula>K344=""</formula>
    </cfRule>
  </conditionalFormatting>
  <conditionalFormatting sqref="J348">
    <cfRule type="expression" dxfId="93" priority="96">
      <formula>J348=""</formula>
    </cfRule>
  </conditionalFormatting>
  <conditionalFormatting sqref="K348">
    <cfRule type="expression" dxfId="92" priority="95">
      <formula>K348=""</formula>
    </cfRule>
  </conditionalFormatting>
  <conditionalFormatting sqref="J366">
    <cfRule type="expression" dxfId="91" priority="92">
      <formula>J366=""</formula>
    </cfRule>
  </conditionalFormatting>
  <conditionalFormatting sqref="K366">
    <cfRule type="expression" dxfId="90" priority="91">
      <formula>K366=""</formula>
    </cfRule>
  </conditionalFormatting>
  <conditionalFormatting sqref="J370">
    <cfRule type="expression" dxfId="89" priority="90">
      <formula>J370=""</formula>
    </cfRule>
  </conditionalFormatting>
  <conditionalFormatting sqref="K370">
    <cfRule type="expression" dxfId="88" priority="89">
      <formula>K370=""</formula>
    </cfRule>
  </conditionalFormatting>
  <conditionalFormatting sqref="J374">
    <cfRule type="expression" dxfId="87" priority="88">
      <formula>J374=""</formula>
    </cfRule>
  </conditionalFormatting>
  <conditionalFormatting sqref="K374">
    <cfRule type="expression" dxfId="86" priority="87">
      <formula>K374=""</formula>
    </cfRule>
  </conditionalFormatting>
  <conditionalFormatting sqref="J382">
    <cfRule type="expression" dxfId="85" priority="86">
      <formula>J382=""</formula>
    </cfRule>
  </conditionalFormatting>
  <conditionalFormatting sqref="K382">
    <cfRule type="expression" dxfId="84" priority="85">
      <formula>K382=""</formula>
    </cfRule>
  </conditionalFormatting>
  <conditionalFormatting sqref="J378">
    <cfRule type="expression" dxfId="83" priority="84">
      <formula>J378=""</formula>
    </cfRule>
  </conditionalFormatting>
  <conditionalFormatting sqref="K378">
    <cfRule type="expression" dxfId="82" priority="83">
      <formula>K378=""</formula>
    </cfRule>
  </conditionalFormatting>
  <conditionalFormatting sqref="J386">
    <cfRule type="expression" dxfId="81" priority="82">
      <formula>J386=""</formula>
    </cfRule>
  </conditionalFormatting>
  <conditionalFormatting sqref="K386">
    <cfRule type="expression" dxfId="80" priority="81">
      <formula>K386=""</formula>
    </cfRule>
  </conditionalFormatting>
  <conditionalFormatting sqref="K356">
    <cfRule type="expression" dxfId="79" priority="77">
      <formula>K356=""</formula>
    </cfRule>
  </conditionalFormatting>
  <conditionalFormatting sqref="J390">
    <cfRule type="expression" dxfId="78" priority="80">
      <formula>J390=""</formula>
    </cfRule>
  </conditionalFormatting>
  <conditionalFormatting sqref="K390">
    <cfRule type="expression" dxfId="77" priority="79">
      <formula>K390=""</formula>
    </cfRule>
  </conditionalFormatting>
  <conditionalFormatting sqref="J356">
    <cfRule type="expression" dxfId="76" priority="78">
      <formula>J356=""</formula>
    </cfRule>
  </conditionalFormatting>
  <conditionalFormatting sqref="J360">
    <cfRule type="expression" dxfId="75" priority="76">
      <formula>J360=""</formula>
    </cfRule>
  </conditionalFormatting>
  <conditionalFormatting sqref="K360">
    <cfRule type="expression" dxfId="74" priority="75">
      <formula>K360=""</formula>
    </cfRule>
  </conditionalFormatting>
  <conditionalFormatting sqref="J396">
    <cfRule type="expression" dxfId="73" priority="74">
      <formula>J396=""</formula>
    </cfRule>
  </conditionalFormatting>
  <conditionalFormatting sqref="K396">
    <cfRule type="expression" dxfId="72" priority="73">
      <formula>K396=""</formula>
    </cfRule>
  </conditionalFormatting>
  <conditionalFormatting sqref="J400">
    <cfRule type="expression" dxfId="71" priority="72">
      <formula>J400=""</formula>
    </cfRule>
  </conditionalFormatting>
  <conditionalFormatting sqref="K400">
    <cfRule type="expression" dxfId="70" priority="71">
      <formula>K400=""</formula>
    </cfRule>
  </conditionalFormatting>
  <conditionalFormatting sqref="J404">
    <cfRule type="expression" dxfId="69" priority="70">
      <formula>J404=""</formula>
    </cfRule>
  </conditionalFormatting>
  <conditionalFormatting sqref="K404">
    <cfRule type="expression" dxfId="68" priority="69">
      <formula>K404=""</formula>
    </cfRule>
  </conditionalFormatting>
  <conditionalFormatting sqref="J408">
    <cfRule type="expression" dxfId="67" priority="68">
      <formula>J408=""</formula>
    </cfRule>
  </conditionalFormatting>
  <conditionalFormatting sqref="K408">
    <cfRule type="expression" dxfId="66" priority="67">
      <formula>K408=""</formula>
    </cfRule>
  </conditionalFormatting>
  <conditionalFormatting sqref="J412">
    <cfRule type="expression" dxfId="65" priority="66">
      <formula>J412=""</formula>
    </cfRule>
  </conditionalFormatting>
  <conditionalFormatting sqref="K412">
    <cfRule type="expression" dxfId="64" priority="65">
      <formula>K412=""</formula>
    </cfRule>
  </conditionalFormatting>
  <conditionalFormatting sqref="J436">
    <cfRule type="expression" dxfId="63" priority="54">
      <formula>J436=""</formula>
    </cfRule>
  </conditionalFormatting>
  <conditionalFormatting sqref="J416">
    <cfRule type="expression" dxfId="62" priority="64">
      <formula>J416=""</formula>
    </cfRule>
  </conditionalFormatting>
  <conditionalFormatting sqref="K416">
    <cfRule type="expression" dxfId="61" priority="63">
      <formula>K416=""</formula>
    </cfRule>
  </conditionalFormatting>
  <conditionalFormatting sqref="J420">
    <cfRule type="expression" dxfId="60" priority="62">
      <formula>J420=""</formula>
    </cfRule>
  </conditionalFormatting>
  <conditionalFormatting sqref="K420">
    <cfRule type="expression" dxfId="59" priority="61">
      <formula>K420=""</formula>
    </cfRule>
  </conditionalFormatting>
  <conditionalFormatting sqref="J424">
    <cfRule type="expression" dxfId="58" priority="60">
      <formula>J424=""</formula>
    </cfRule>
  </conditionalFormatting>
  <conditionalFormatting sqref="K432">
    <cfRule type="expression" dxfId="57" priority="55">
      <formula>K432=""</formula>
    </cfRule>
  </conditionalFormatting>
  <conditionalFormatting sqref="J428">
    <cfRule type="expression" dxfId="56" priority="58">
      <formula>J428=""</formula>
    </cfRule>
  </conditionalFormatting>
  <conditionalFormatting sqref="K424">
    <cfRule type="expression" dxfId="55" priority="59">
      <formula>K424=""</formula>
    </cfRule>
  </conditionalFormatting>
  <conditionalFormatting sqref="J432">
    <cfRule type="expression" dxfId="54" priority="56">
      <formula>J432=""</formula>
    </cfRule>
  </conditionalFormatting>
  <conditionalFormatting sqref="K428">
    <cfRule type="expression" dxfId="53" priority="57">
      <formula>K428=""</formula>
    </cfRule>
  </conditionalFormatting>
  <conditionalFormatting sqref="K436">
    <cfRule type="expression" dxfId="52" priority="53">
      <formula>K436=""</formula>
    </cfRule>
  </conditionalFormatting>
  <conditionalFormatting sqref="J442">
    <cfRule type="expression" dxfId="51" priority="52">
      <formula>J442=""</formula>
    </cfRule>
  </conditionalFormatting>
  <conditionalFormatting sqref="K442">
    <cfRule type="expression" dxfId="50" priority="51">
      <formula>K442=""</formula>
    </cfRule>
  </conditionalFormatting>
  <conditionalFormatting sqref="J450">
    <cfRule type="expression" dxfId="49" priority="48">
      <formula>J450=""</formula>
    </cfRule>
  </conditionalFormatting>
  <conditionalFormatting sqref="K446">
    <cfRule type="expression" dxfId="48" priority="49">
      <formula>K446=""</formula>
    </cfRule>
  </conditionalFormatting>
  <conditionalFormatting sqref="K450">
    <cfRule type="expression" dxfId="47" priority="47">
      <formula>K450=""</formula>
    </cfRule>
  </conditionalFormatting>
  <conditionalFormatting sqref="J454">
    <cfRule type="expression" dxfId="46" priority="46">
      <formula>J454=""</formula>
    </cfRule>
  </conditionalFormatting>
  <conditionalFormatting sqref="K454">
    <cfRule type="expression" dxfId="45" priority="45">
      <formula>K454=""</formula>
    </cfRule>
  </conditionalFormatting>
  <conditionalFormatting sqref="J458">
    <cfRule type="expression" dxfId="44" priority="44">
      <formula>J458=""</formula>
    </cfRule>
  </conditionalFormatting>
  <conditionalFormatting sqref="K458">
    <cfRule type="expression" dxfId="43" priority="43">
      <formula>K458=""</formula>
    </cfRule>
  </conditionalFormatting>
  <conditionalFormatting sqref="F97">
    <cfRule type="expression" dxfId="42" priority="42">
      <formula>F97="Název dílu"</formula>
    </cfRule>
  </conditionalFormatting>
  <conditionalFormatting sqref="C97">
    <cfRule type="expression" dxfId="41" priority="41">
      <formula>C97="Kód dílu"</formula>
    </cfRule>
  </conditionalFormatting>
  <conditionalFormatting sqref="F138">
    <cfRule type="expression" dxfId="40" priority="40">
      <formula>F138="Název dílu"</formula>
    </cfRule>
  </conditionalFormatting>
  <conditionalFormatting sqref="C138">
    <cfRule type="expression" dxfId="39" priority="39">
      <formula>C138="Kód dílu"</formula>
    </cfRule>
  </conditionalFormatting>
  <conditionalFormatting sqref="F172">
    <cfRule type="expression" dxfId="38" priority="38">
      <formula>F172="Název dílu"</formula>
    </cfRule>
  </conditionalFormatting>
  <conditionalFormatting sqref="C172">
    <cfRule type="expression" dxfId="37" priority="37">
      <formula>C172="Kód dílu"</formula>
    </cfRule>
  </conditionalFormatting>
  <conditionalFormatting sqref="F214">
    <cfRule type="expression" dxfId="36" priority="36">
      <formula>F214="Název dílu"</formula>
    </cfRule>
  </conditionalFormatting>
  <conditionalFormatting sqref="C214">
    <cfRule type="expression" dxfId="35" priority="35">
      <formula>C214="Kód dílu"</formula>
    </cfRule>
  </conditionalFormatting>
  <conditionalFormatting sqref="F236">
    <cfRule type="expression" dxfId="34" priority="34">
      <formula>F236="Název dílu"</formula>
    </cfRule>
  </conditionalFormatting>
  <conditionalFormatting sqref="C236">
    <cfRule type="expression" dxfId="33" priority="33">
      <formula>C236="Kód dílu"</formula>
    </cfRule>
  </conditionalFormatting>
  <conditionalFormatting sqref="F246">
    <cfRule type="expression" dxfId="32" priority="32">
      <formula>F246="Název dílu"</formula>
    </cfRule>
  </conditionalFormatting>
  <conditionalFormatting sqref="C246">
    <cfRule type="expression" dxfId="31" priority="31">
      <formula>C246="Kód dílu"</formula>
    </cfRule>
  </conditionalFormatting>
  <conditionalFormatting sqref="F276">
    <cfRule type="expression" dxfId="30" priority="30">
      <formula>F276="Název dílu"</formula>
    </cfRule>
  </conditionalFormatting>
  <conditionalFormatting sqref="C276">
    <cfRule type="expression" dxfId="29" priority="29">
      <formula>C276="Kód dílu"</formula>
    </cfRule>
  </conditionalFormatting>
  <conditionalFormatting sqref="F318">
    <cfRule type="expression" dxfId="28" priority="28">
      <formula>F318="Název dílu"</formula>
    </cfRule>
  </conditionalFormatting>
  <conditionalFormatting sqref="C318">
    <cfRule type="expression" dxfId="27" priority="27">
      <formula>C318="Kód dílu"</formula>
    </cfRule>
  </conditionalFormatting>
  <conditionalFormatting sqref="F364">
    <cfRule type="expression" dxfId="26" priority="26">
      <formula>F364="Název dílu"</formula>
    </cfRule>
  </conditionalFormatting>
  <conditionalFormatting sqref="C364">
    <cfRule type="expression" dxfId="25" priority="25">
      <formula>C364="Kód dílu"</formula>
    </cfRule>
  </conditionalFormatting>
  <conditionalFormatting sqref="F394">
    <cfRule type="expression" dxfId="24" priority="24">
      <formula>F394="Název dílu"</formula>
    </cfRule>
  </conditionalFormatting>
  <conditionalFormatting sqref="C394">
    <cfRule type="expression" dxfId="23" priority="23">
      <formula>C394="Kód dílu"</formula>
    </cfRule>
  </conditionalFormatting>
  <conditionalFormatting sqref="F440">
    <cfRule type="expression" dxfId="22" priority="22">
      <formula>F440="Název dílu"</formula>
    </cfRule>
  </conditionalFormatting>
  <conditionalFormatting sqref="C440">
    <cfRule type="expression" dxfId="21" priority="21">
      <formula>C440="Kód dílu"</formula>
    </cfRule>
  </conditionalFormatting>
  <conditionalFormatting sqref="F462">
    <cfRule type="expression" dxfId="20" priority="20">
      <formula>F462="Název dílu"</formula>
    </cfRule>
  </conditionalFormatting>
  <conditionalFormatting sqref="C462">
    <cfRule type="expression" dxfId="19" priority="19">
      <formula>C462="Kód dílu"</formula>
    </cfRule>
  </conditionalFormatting>
  <conditionalFormatting sqref="F38">
    <cfRule type="expression" dxfId="18" priority="16">
      <formula>F38="Název dílu"</formula>
    </cfRule>
  </conditionalFormatting>
  <conditionalFormatting sqref="C38">
    <cfRule type="expression" dxfId="17" priority="15">
      <formula>C38="Kód dílu"</formula>
    </cfRule>
  </conditionalFormatting>
  <conditionalFormatting sqref="F96">
    <cfRule type="expression" dxfId="16" priority="2">
      <formula>F96="Název dílu"</formula>
    </cfRule>
  </conditionalFormatting>
  <conditionalFormatting sqref="C96">
    <cfRule type="expression" dxfId="15" priority="1">
      <formula>C96="Kód dílu"</formula>
    </cfRule>
  </conditionalFormatting>
  <dataValidations xWindow="844" yWindow="979" count="15">
    <dataValidation type="list" allowBlank="1" showInputMessage="1" showErrorMessage="1" errorTitle="Špatné označení majetku" error="_x000a_Nutno vybrat dle předvolby!_x000a_SŽDC nebo Ostatní." promptTitle="Výběr dle předvolby:" prompt="_x000a_SŽDC s.o._x000a_Ostatní" sqref="E6" xr:uid="{00000000-0002-0000-0000-000000000000}">
      <formula1>"SŽDC s.o., Ostatní"</formula1>
    </dataValidation>
    <dataValidation type="date" allowBlank="1" showInputMessage="1" showErrorMessage="1" sqref="L8" xr:uid="{00000000-0002-0000-0000-000001000000}">
      <formula1>42370</formula1>
      <formula2>55153</formula2>
    </dataValidation>
    <dataValidation type="list" allowBlank="1" showInputMessage="1" showErrorMessage="1" errorTitle="Neexitující stupeň dokumentace!" error="Nutno vybrat stupeň dokumentace dle předvolby!" promptTitle="Výběr stádia dle seznamu:" prompt="Stádium 3_x000a_Stádium 2" sqref="E5" xr:uid="{00000000-0002-0000-0000-000002000000}">
      <formula1>"Stádium 2,Stádium 3"</formula1>
    </dataValidation>
    <dataValidation type="list" allowBlank="1" showInputMessage="1" showErrorMessage="1" error="Nutno vybrat klasifikaci dle předvolby!"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xr:uid="{00000000-0002-0000-0000-000003000000}">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xr:uid="{00000000-0002-0000-0000-000004000000}">
      <formula1>42370</formula1>
      <formula2>55153</formula2>
    </dataValidation>
    <dataValidation allowBlank="1" showInputMessage="1" showErrorMessage="1" promptTitle="S-kód" prompt="Číslo pod kterým je stavba evidovaná v systému SŽDC." sqref="K6" xr:uid="{00000000-0002-0000-0000-000005000000}"/>
    <dataValidation type="date" allowBlank="1" showInputMessage="1" showErrorMessage="1" errorTitle="Špatnž formát data" error="_x000a_Nutno zadat ve formátu:_x000a_dd.mm.rrr_x000a_nebo_x000a_mm/rrrr" promptTitle="den.měsíc.rok: dd.mm.rrrr" prompt="_x000a_Uvede se předpokládaná doba ukončení realizace konkrétního SO/PS dle Harmonogramu výstavby (den.měsíc.rok - např. 01.12.2020), který je uveden v příslušné části dokumentace stavby." sqref="E8" xr:uid="{00000000-0002-0000-0000-000006000000}">
      <formula1>42370</formula1>
      <formula2>55153</formula2>
    </dataValidation>
    <dataValidation type="date" allowBlank="1" showInputMessage="1" showErrorMessage="1" errorTitle="Špatný formát data" error="_x000a_Nutno zadat ve formátu:_x000a_dd.mm.rrr_x000a_nebo_x000a_mm/rrrr" promptTitle="den.měsíc.rok: dd.mm.rrrr" prompt="_x000a_Uvede se předpokládaná doba zahájení realizace konkrétního SO/PS dle Harmonogramu výstavby (den.měsíc.rok - např. 01.12.2020), který je uveden v příslušné části dokumentace stavby." sqref="E7" xr:uid="{00000000-0002-0000-0000-000007000000}">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xr:uid="{00000000-0002-0000-0000-000008000000}"/>
    <dataValidation type="date" allowBlank="1" showInputMessage="1" showErrorMessage="1" error="Rozmezí let 2017 - 2050" promptTitle="Vložit rok" prompt="ve formátu:_x000a_rrrr" sqref="K7" xr:uid="{00000000-0002-0000-0000-000009000000}">
      <formula1>2017</formula1>
      <formula2>2050</formula2>
    </dataValidation>
    <dataValidation allowBlank="1" showInputMessage="1" showErrorMessage="1" promptTitle="Název položky" prompt="Přesný název položky dle cenové soustavy, nebo vlastní název v případě položky mimo cenovou soustavu." sqref="F14 F18 F22 F26 F30 F34 F40 F44 F48 F52 F56 F60 F64 F68 F72 F76 F80 F84 F88 F98 F106 F110 F114 F102 F118 F122 F126 F130 F134 F140 F144 F148 F152 F156 F160 F164 F168 F174 F178 F182 F186 F190 F194 F198 F202 F206 F210 F216 F220 F224 F228 F232 F238 F242 F248 F252 F264 F260 F256 F268 F272 F278 F282 F286 F290 F294 F298 F302 F306 F310 F314 F320 F324 F328 F332 F336 F340 F344 F348 F352 F356 F360 F366 F370 F374 F382 F378 F386 F390 F396 F400 F404 F408 F412 F416 F420 F424 F428 F432 F436 F442 F446 F450 F454 F458 F92" xr:uid="{00000000-0002-0000-0000-00000A000000}"/>
    <dataValidation allowBlank="1" showInputMessage="1" showErrorMessage="1" promptTitle="Popis položky" prompt="doplnňující název položky pro upřesnění popisu a charakteristiky dané položky. V případě, že název položky odpovídá popisu položky, pole zůstane bez vyplnění." sqref="F15 F19 F23 F27 F31 F35 F41 F45 F49 F53 F57 F61 F65 F69 F73 F77 F81 F85 F89 F99 F107 F111 F115 F103 F119 F123 F127 F131 F135 F141 F145 F149 F153 F157 F161 F165 F169 F175 F179 F183 F187 F191 F195 F199 F203 F207 F211 F217 F221 F225 F229 F233 F239 F243 F249 F253 F265 F261 F257 F269 F273 F279 F283 F287 F291 F295 F299 F303 F307 F311 F315 F321 F325 F329 F333 F337 F341 F345 F349 F353 F357 F361 F367 F371 F375 F383 F379 F387 F391 F397 F401 F405 F409 F413 F417 F421 F425 F429 F433 F437 F443 F447 F451 F455 F459 F93" xr:uid="{00000000-0002-0000-0000-00000B000000}"/>
    <dataValidation allowBlank="1" showInputMessage="1" showErrorMessage="1" promptTitle="Výkaz výměr:" prompt="způsob stanovení množství položky, nebo odkaz na příslušnou přílohu dokumentace." sqref="F16 F20 F28 F24 F32 F36 F42 F46 F50 F54 F58 F62 F66 F70 F74 F78 F82 F86 F90 F100 F108 F112 F104 F116 F120 F124 F128 F132 F136 F142 F146 F150 F154 F158 F162 F166 F170 F176 F180 F184 F188 F192 F196 F200 F204 F208 F212 F218 F230 F222 F226 F234 F240 F244 F250 F254 F266 F262 F258 F270 F274 F280 F284 F288 F292 F296 F300 F304 F308 F312 F444 F322 F326 F330 F334 F338 F342 F346 F350 F354 F358 F362 F368 F372 F376 F380 F384 F388 F392 F398 F402 F406 F410 F414 F418 F422 F426 F430 F434 F438 F316 F448 F452 F456 F460 F94" xr:uid="{00000000-0002-0000-0000-00000C000000}"/>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17 F21 F25 F29 F33 F37 F43 F47 F51 F55 F59 F63 F67 F71 F75 F79 F83 F87 F105 F109 F113 F117 F101 F121 F125 F129 F133 F137 F143 F147 F151 F155 F159 F163 F167 F171 F177 F181 F185 F189 F193 F197 F201 F205 F209 F213 F219 F223 F227 F231 F235 F241 F245 F251 F255 F259 F263 F267 F271 F275 F281 F285 F289 F293 F297 F301 F305 F309 F313 F317 F323 F327 F331 F335 F339 F343 F347 F351 F355 F359 F363 F369 F373 F381 F377 F385 F389 F393 F399 F403 F407 F411 F415 F419 F423 F427 F431 F435 F439 F445 F449 F453 F457 F461 F91 F95" xr:uid="{00000000-0002-0000-0000-00000D000000}"/>
    <dataValidation type="list" allowBlank="1" showInputMessage="1" showErrorMessage="1" sqref="D14 D18 D22 D26 D30 D34 D40 D44 D48 D52 D56 D60 D64 D68 D72 D76 D80 D84 D88 D98 D106 D110 D114 D102 D118 D122 D126 D130 D134 D140 D144 D148 D152 D156 D160 D164 D168 D174 D178 D182 D186 D190 D194 D198 D202 D206 D210 D216 D220 D224 D228 D232 D238 D242 D248 D252 D264 D260 D256 D268 D272 D278 D282 D286 D290 D294 D298 D302 D306 D310 D314 D320 D324 D328 D332 D336 D340 D344 D348 D352 D356 D360 D366 D370 D374 D382 D378 D386 D390 D396 D400 D404 D408 D412 D416 D420 D424 D428 D432 D436 D442 D446 D450 D454 D458 D92" xr:uid="{00000000-0002-0000-0000-00000E000000}">
      <formula1>"1,2,3,4,5,6,7,8,9,10"</formula1>
    </dataValidation>
  </dataValidations>
  <pageMargins left="0.70866141732283472" right="0.70866141732283472" top="0.74803149606299213" bottom="0.74803149606299213" header="0.31496062992125984" footer="0.31496062992125984"/>
  <pageSetup paperSize="9" scale="67" fitToHeight="11" orientation="landscape" blackAndWhite="1" r:id="rId1"/>
  <headerFooter>
    <oddHeader xml:space="preserve">&amp;L&amp;"Arial,Tučné"&amp;10FORMULÁŘ SO/PS
</oddHeader>
    <oddFooter>&amp;L&amp;"Arial,Obyčejné"&amp;10&amp;A&amp;R&amp;"Arial,Obyčejné"&amp;10&amp;P/&amp;N</oddFooter>
  </headerFooter>
  <rowBreaks count="9" manualBreakCount="9">
    <brk id="96" min="1" max="11" man="1"/>
    <brk id="151" min="1" max="11" man="1"/>
    <brk id="205" min="1" max="11" man="1"/>
    <brk id="255" min="1" max="11" man="1"/>
    <brk id="289" min="1" max="11" man="1"/>
    <brk id="327" min="1" max="11" man="1"/>
    <brk id="359" min="1" max="11" man="1"/>
    <brk id="394" min="1" max="11" man="1"/>
    <brk id="440" min="1" max="11" man="1"/>
  </rowBreaks>
  <drawing r:id="rId2"/>
  <legacyDrawing r:id="rId3"/>
  <extLst>
    <ext xmlns:x14="http://schemas.microsoft.com/office/spreadsheetml/2009/9/main" uri="{CCE6A557-97BC-4b89-ADB6-D9C93CAAB3DF}">
      <x14:dataValidations xmlns:xm="http://schemas.microsoft.com/office/excel/2006/main" xWindow="844" yWindow="979" count="1">
        <x14:dataValidation type="list" allowBlank="1" showInputMessage="1" showErrorMessage="1" xr:uid="{00000000-0002-0000-0000-00000F000000}">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2"/>
  <dimension ref="A1:C26"/>
  <sheetViews>
    <sheetView workbookViewId="0"/>
  </sheetViews>
  <sheetFormatPr defaultRowHeight="14.5" x14ac:dyDescent="0.35"/>
  <cols>
    <col min="1" max="1" width="13.6328125" customWidth="1"/>
    <col min="2" max="2" width="53.90625" customWidth="1"/>
    <col min="3" max="3" width="9.08984375" style="34"/>
  </cols>
  <sheetData>
    <row r="1" spans="1:3" ht="15" thickTop="1" x14ac:dyDescent="0.35">
      <c r="A1" s="27" t="s">
        <v>35</v>
      </c>
      <c r="B1" s="28" t="s">
        <v>31</v>
      </c>
      <c r="C1" s="33"/>
    </row>
    <row r="2" spans="1:3" x14ac:dyDescent="0.35">
      <c r="A2" s="29" t="s">
        <v>36</v>
      </c>
      <c r="B2" s="30" t="s">
        <v>32</v>
      </c>
      <c r="C2" s="33"/>
    </row>
    <row r="3" spans="1:3" x14ac:dyDescent="0.35">
      <c r="A3" s="29" t="s">
        <v>37</v>
      </c>
      <c r="B3" s="30" t="s">
        <v>33</v>
      </c>
      <c r="C3" s="33"/>
    </row>
    <row r="4" spans="1:3" x14ac:dyDescent="0.35">
      <c r="A4" s="29" t="s">
        <v>38</v>
      </c>
      <c r="B4" s="30" t="s">
        <v>34</v>
      </c>
      <c r="C4" s="33"/>
    </row>
    <row r="5" spans="1:3" x14ac:dyDescent="0.35">
      <c r="A5" s="29" t="s">
        <v>39</v>
      </c>
      <c r="B5" s="30" t="s">
        <v>40</v>
      </c>
      <c r="C5" s="33"/>
    </row>
    <row r="6" spans="1:3" x14ac:dyDescent="0.35">
      <c r="A6" s="29" t="s">
        <v>41</v>
      </c>
      <c r="B6" s="30" t="s">
        <v>42</v>
      </c>
      <c r="C6" s="33"/>
    </row>
    <row r="7" spans="1:3" x14ac:dyDescent="0.35">
      <c r="A7" s="29" t="s">
        <v>43</v>
      </c>
      <c r="B7" s="30" t="s">
        <v>44</v>
      </c>
      <c r="C7" s="33"/>
    </row>
    <row r="8" spans="1:3" x14ac:dyDescent="0.35">
      <c r="A8" s="29" t="s">
        <v>45</v>
      </c>
      <c r="B8" s="30" t="s">
        <v>46</v>
      </c>
      <c r="C8" s="33"/>
    </row>
    <row r="9" spans="1:3" x14ac:dyDescent="0.35">
      <c r="A9" s="29" t="s">
        <v>47</v>
      </c>
      <c r="B9" s="30" t="s">
        <v>48</v>
      </c>
      <c r="C9" s="33"/>
    </row>
    <row r="10" spans="1:3" x14ac:dyDescent="0.35">
      <c r="A10" s="29" t="s">
        <v>49</v>
      </c>
      <c r="B10" s="30" t="s">
        <v>50</v>
      </c>
      <c r="C10" s="33"/>
    </row>
    <row r="11" spans="1:3" x14ac:dyDescent="0.35">
      <c r="A11" s="29" t="s">
        <v>51</v>
      </c>
      <c r="B11" s="30" t="s">
        <v>52</v>
      </c>
      <c r="C11" s="33"/>
    </row>
    <row r="12" spans="1:3" x14ac:dyDescent="0.35">
      <c r="A12" s="29" t="s">
        <v>53</v>
      </c>
      <c r="B12" s="30" t="s">
        <v>54</v>
      </c>
      <c r="C12" s="33"/>
    </row>
    <row r="13" spans="1:3" x14ac:dyDescent="0.35">
      <c r="A13" s="29" t="s">
        <v>55</v>
      </c>
      <c r="B13" s="30" t="s">
        <v>56</v>
      </c>
      <c r="C13" s="33"/>
    </row>
    <row r="14" spans="1:3" ht="25" x14ac:dyDescent="0.35">
      <c r="A14" s="29" t="s">
        <v>57</v>
      </c>
      <c r="B14" s="30" t="s">
        <v>58</v>
      </c>
      <c r="C14" s="33"/>
    </row>
    <row r="15" spans="1:3" x14ac:dyDescent="0.35">
      <c r="A15" s="29" t="s">
        <v>59</v>
      </c>
      <c r="B15" s="30" t="s">
        <v>60</v>
      </c>
      <c r="C15" s="33"/>
    </row>
    <row r="16" spans="1:3" x14ac:dyDescent="0.35">
      <c r="A16" s="29" t="s">
        <v>61</v>
      </c>
      <c r="B16" s="30" t="s">
        <v>62</v>
      </c>
      <c r="C16" s="33"/>
    </row>
    <row r="17" spans="1:3" x14ac:dyDescent="0.35">
      <c r="A17" s="29" t="s">
        <v>63</v>
      </c>
      <c r="B17" s="30" t="s">
        <v>64</v>
      </c>
      <c r="C17" s="33"/>
    </row>
    <row r="18" spans="1:3" x14ac:dyDescent="0.35">
      <c r="A18" s="29" t="s">
        <v>65</v>
      </c>
      <c r="B18" s="30" t="s">
        <v>66</v>
      </c>
      <c r="C18" s="33"/>
    </row>
    <row r="19" spans="1:3" x14ac:dyDescent="0.35">
      <c r="A19" s="29" t="s">
        <v>67</v>
      </c>
      <c r="B19" s="30" t="s">
        <v>68</v>
      </c>
      <c r="C19" s="33"/>
    </row>
    <row r="20" spans="1:3" x14ac:dyDescent="0.35">
      <c r="A20" s="29" t="s">
        <v>69</v>
      </c>
      <c r="B20" s="30" t="s">
        <v>70</v>
      </c>
      <c r="C20" s="33"/>
    </row>
    <row r="21" spans="1:3" x14ac:dyDescent="0.35">
      <c r="A21" s="29" t="s">
        <v>71</v>
      </c>
      <c r="B21" s="30" t="s">
        <v>72</v>
      </c>
      <c r="C21" s="33"/>
    </row>
    <row r="22" spans="1:3" x14ac:dyDescent="0.35">
      <c r="A22" s="29" t="s">
        <v>73</v>
      </c>
      <c r="B22" s="30" t="s">
        <v>74</v>
      </c>
      <c r="C22" s="33"/>
    </row>
    <row r="23" spans="1:3" x14ac:dyDescent="0.35">
      <c r="A23" s="29" t="s">
        <v>75</v>
      </c>
      <c r="B23" s="30" t="s">
        <v>76</v>
      </c>
      <c r="C23" s="33"/>
    </row>
    <row r="24" spans="1:3" x14ac:dyDescent="0.35">
      <c r="A24" s="29" t="s">
        <v>77</v>
      </c>
      <c r="B24" s="30" t="s">
        <v>78</v>
      </c>
      <c r="C24" s="33"/>
    </row>
    <row r="25" spans="1:3" ht="15" thickBot="1" x14ac:dyDescent="0.4">
      <c r="A25" s="31" t="s">
        <v>79</v>
      </c>
      <c r="B25" s="32" t="s">
        <v>80</v>
      </c>
      <c r="C25" s="33"/>
    </row>
    <row r="26" spans="1:3" ht="15" thickTop="1" x14ac:dyDescent="0.3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List4"/>
  <dimension ref="A1:M39"/>
  <sheetViews>
    <sheetView topLeftCell="A16" workbookViewId="0">
      <selection activeCell="D41" sqref="D41"/>
    </sheetView>
  </sheetViews>
  <sheetFormatPr defaultRowHeight="14.5" x14ac:dyDescent="0.35"/>
  <cols>
    <col min="1" max="1" width="11.6328125" customWidth="1"/>
  </cols>
  <sheetData>
    <row r="1" spans="1:13" x14ac:dyDescent="0.35">
      <c r="A1" t="s">
        <v>113</v>
      </c>
    </row>
    <row r="2" spans="1:13" x14ac:dyDescent="0.35">
      <c r="C2" t="s">
        <v>104</v>
      </c>
    </row>
    <row r="3" spans="1:13" x14ac:dyDescent="0.35">
      <c r="B3" t="s">
        <v>101</v>
      </c>
    </row>
    <row r="4" spans="1:13" x14ac:dyDescent="0.35">
      <c r="B4" t="s">
        <v>103</v>
      </c>
    </row>
    <row r="5" spans="1:13" x14ac:dyDescent="0.35">
      <c r="C5" t="s">
        <v>102</v>
      </c>
    </row>
    <row r="6" spans="1:13" x14ac:dyDescent="0.35">
      <c r="B6" t="s">
        <v>110</v>
      </c>
    </row>
    <row r="7" spans="1:13" x14ac:dyDescent="0.35">
      <c r="A7" t="s">
        <v>105</v>
      </c>
    </row>
    <row r="8" spans="1:13" x14ac:dyDescent="0.35">
      <c r="A8" s="86" t="s">
        <v>118</v>
      </c>
      <c r="B8" s="86"/>
      <c r="C8" s="86"/>
      <c r="D8" s="86"/>
      <c r="E8" s="86"/>
      <c r="F8" s="86"/>
      <c r="G8" s="86"/>
      <c r="H8" s="86"/>
      <c r="I8" s="86"/>
      <c r="J8" s="86"/>
      <c r="K8" s="86"/>
      <c r="L8" s="86"/>
      <c r="M8" s="86"/>
    </row>
    <row r="10" spans="1:13" x14ac:dyDescent="0.35">
      <c r="A10" t="s">
        <v>84</v>
      </c>
    </row>
    <row r="11" spans="1:13" x14ac:dyDescent="0.35">
      <c r="A11" s="82">
        <v>43405</v>
      </c>
      <c r="B11" t="s">
        <v>85</v>
      </c>
    </row>
    <row r="12" spans="1:13" x14ac:dyDescent="0.35">
      <c r="C12" t="s">
        <v>95</v>
      </c>
    </row>
    <row r="13" spans="1:13" x14ac:dyDescent="0.35">
      <c r="C13" t="s">
        <v>93</v>
      </c>
    </row>
    <row r="14" spans="1:13" x14ac:dyDescent="0.35">
      <c r="C14" t="s">
        <v>94</v>
      </c>
    </row>
    <row r="15" spans="1:13" x14ac:dyDescent="0.35">
      <c r="B15" t="s">
        <v>86</v>
      </c>
    </row>
    <row r="16" spans="1:13" x14ac:dyDescent="0.35">
      <c r="B16" s="85" t="s">
        <v>111</v>
      </c>
      <c r="C16" s="85"/>
      <c r="D16" s="85"/>
      <c r="E16" s="85"/>
      <c r="F16" s="85"/>
    </row>
    <row r="17" spans="1:6" x14ac:dyDescent="0.35">
      <c r="C17" t="s">
        <v>106</v>
      </c>
    </row>
    <row r="18" spans="1:6" x14ac:dyDescent="0.35">
      <c r="D18" t="s">
        <v>107</v>
      </c>
    </row>
    <row r="19" spans="1:6" x14ac:dyDescent="0.35">
      <c r="C19" t="s">
        <v>108</v>
      </c>
    </row>
    <row r="20" spans="1:6" x14ac:dyDescent="0.35">
      <c r="B20" t="s">
        <v>87</v>
      </c>
    </row>
    <row r="21" spans="1:6" x14ac:dyDescent="0.35">
      <c r="B21" t="s">
        <v>112</v>
      </c>
    </row>
    <row r="22" spans="1:6" x14ac:dyDescent="0.35">
      <c r="C22" t="s">
        <v>88</v>
      </c>
    </row>
    <row r="23" spans="1:6" x14ac:dyDescent="0.35">
      <c r="B23" t="s">
        <v>92</v>
      </c>
    </row>
    <row r="24" spans="1:6" x14ac:dyDescent="0.35">
      <c r="B24" t="s">
        <v>91</v>
      </c>
    </row>
    <row r="25" spans="1:6" x14ac:dyDescent="0.35">
      <c r="B25" t="s">
        <v>96</v>
      </c>
    </row>
    <row r="26" spans="1:6" x14ac:dyDescent="0.35">
      <c r="B26" t="s">
        <v>109</v>
      </c>
    </row>
    <row r="27" spans="1:6" x14ac:dyDescent="0.35">
      <c r="A27" s="82">
        <v>43409</v>
      </c>
      <c r="B27" t="s">
        <v>114</v>
      </c>
    </row>
    <row r="28" spans="1:6" x14ac:dyDescent="0.35">
      <c r="A28" s="82">
        <v>43418</v>
      </c>
      <c r="B28" t="s">
        <v>115</v>
      </c>
    </row>
    <row r="29" spans="1:6" x14ac:dyDescent="0.35">
      <c r="C29" t="s">
        <v>116</v>
      </c>
    </row>
    <row r="30" spans="1:6" x14ac:dyDescent="0.35">
      <c r="B30" s="86"/>
      <c r="C30" s="86"/>
      <c r="D30" s="86"/>
      <c r="E30" s="86"/>
      <c r="F30" s="86"/>
    </row>
    <row r="31" spans="1:6" x14ac:dyDescent="0.35">
      <c r="B31" t="s">
        <v>124</v>
      </c>
    </row>
    <row r="32" spans="1:6" x14ac:dyDescent="0.35">
      <c r="B32" t="s">
        <v>117</v>
      </c>
    </row>
    <row r="33" spans="1:6" x14ac:dyDescent="0.35">
      <c r="B33" s="86"/>
      <c r="C33" s="86"/>
      <c r="D33" s="86"/>
      <c r="E33" s="86"/>
      <c r="F33" s="86"/>
    </row>
    <row r="34" spans="1:6" x14ac:dyDescent="0.35">
      <c r="B34" s="86"/>
      <c r="C34" s="86"/>
      <c r="D34" s="86"/>
      <c r="E34" s="86"/>
      <c r="F34" s="86"/>
    </row>
    <row r="35" spans="1:6" x14ac:dyDescent="0.35">
      <c r="A35" s="82">
        <v>43420</v>
      </c>
      <c r="B35" t="s">
        <v>128</v>
      </c>
    </row>
    <row r="36" spans="1:6" x14ac:dyDescent="0.35">
      <c r="C36" t="s">
        <v>127</v>
      </c>
    </row>
    <row r="37" spans="1:6" x14ac:dyDescent="0.35">
      <c r="A37" s="82">
        <v>43423</v>
      </c>
      <c r="B37" t="s">
        <v>129</v>
      </c>
    </row>
    <row r="38" spans="1:6" x14ac:dyDescent="0.35">
      <c r="B38" t="s">
        <v>131</v>
      </c>
    </row>
    <row r="39" spans="1:6" x14ac:dyDescent="0.35">
      <c r="A39" s="82">
        <v>43425</v>
      </c>
      <c r="B39" t="s">
        <v>132</v>
      </c>
    </row>
  </sheetData>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List3">
    <pageSetUpPr fitToPage="1"/>
  </sheetPr>
  <dimension ref="A1:L22"/>
  <sheetViews>
    <sheetView workbookViewId="0">
      <selection sqref="A1:L4"/>
    </sheetView>
  </sheetViews>
  <sheetFormatPr defaultColWidth="9.08984375" defaultRowHeight="10" x14ac:dyDescent="0.2"/>
  <cols>
    <col min="1" max="1" width="3.54296875" style="24" customWidth="1"/>
    <col min="2" max="2" width="4.453125" style="8" customWidth="1"/>
    <col min="3" max="3" width="10.54296875" style="8" customWidth="1"/>
    <col min="4" max="5" width="10" style="8" customWidth="1"/>
    <col min="6" max="6" width="74.08984375" style="8" customWidth="1"/>
    <col min="7" max="7" width="9" style="9" customWidth="1"/>
    <col min="8" max="8" width="13" style="9" customWidth="1"/>
    <col min="9" max="10" width="9" style="9" customWidth="1"/>
    <col min="11" max="12" width="12.90625" style="9" customWidth="1"/>
    <col min="13" max="16384" width="9.08984375" style="8"/>
  </cols>
  <sheetData>
    <row r="1" spans="1:12" s="1" customFormat="1" ht="13.5" customHeight="1" thickBot="1" x14ac:dyDescent="0.4">
      <c r="A1" s="68" t="s">
        <v>6</v>
      </c>
      <c r="B1" s="74"/>
      <c r="C1" s="55"/>
      <c r="D1" s="75"/>
      <c r="E1" s="55"/>
      <c r="F1" s="76"/>
      <c r="G1" s="55"/>
      <c r="H1" s="56"/>
      <c r="I1" s="79"/>
      <c r="J1" s="56" t="str">
        <f>IF(I1=0,"",I1*H1)</f>
        <v/>
      </c>
      <c r="K1" s="58"/>
      <c r="L1" s="73">
        <f>ROUND((ROUND(H1,3))*(ROUND(K1,2)),2)</f>
        <v>0</v>
      </c>
    </row>
    <row r="2" spans="1:12" s="1" customFormat="1" ht="12.75" customHeight="1" x14ac:dyDescent="0.35">
      <c r="A2" s="68" t="s">
        <v>5</v>
      </c>
      <c r="B2" s="15"/>
      <c r="C2" s="12"/>
      <c r="D2" s="12"/>
      <c r="E2" s="12"/>
      <c r="F2" s="77"/>
      <c r="G2" s="6"/>
      <c r="H2" s="6"/>
      <c r="I2" s="6"/>
      <c r="J2" s="6"/>
      <c r="K2" s="6"/>
      <c r="L2" s="16"/>
    </row>
    <row r="3" spans="1:12" s="1" customFormat="1" ht="12.75" customHeight="1" x14ac:dyDescent="0.35">
      <c r="A3" s="68" t="s">
        <v>7</v>
      </c>
      <c r="B3" s="15"/>
      <c r="C3" s="12"/>
      <c r="D3" s="12"/>
      <c r="E3" s="12"/>
      <c r="F3" s="78"/>
      <c r="G3" s="6"/>
      <c r="H3" s="6"/>
      <c r="I3" s="6"/>
      <c r="J3" s="6"/>
      <c r="K3" s="6"/>
      <c r="L3" s="16"/>
    </row>
    <row r="4" spans="1:12" s="1" customFormat="1" ht="18" customHeight="1" thickBot="1" x14ac:dyDescent="0.4">
      <c r="A4" s="68" t="s">
        <v>8</v>
      </c>
      <c r="B4" s="17"/>
      <c r="C4" s="14"/>
      <c r="D4" s="14"/>
      <c r="E4" s="14"/>
      <c r="F4" s="106" t="s">
        <v>130</v>
      </c>
      <c r="G4" s="7"/>
      <c r="H4" s="7"/>
      <c r="I4" s="7"/>
      <c r="J4" s="7"/>
      <c r="K4" s="7"/>
      <c r="L4" s="18"/>
    </row>
    <row r="5" spans="1:12" s="1" customFormat="1" ht="48" customHeight="1" thickBot="1" x14ac:dyDescent="0.4">
      <c r="A5" s="5"/>
      <c r="B5" s="12"/>
      <c r="C5" s="12"/>
      <c r="D5" s="12"/>
      <c r="E5" s="12"/>
      <c r="F5" s="19"/>
      <c r="G5" s="6"/>
      <c r="H5" s="6"/>
      <c r="I5" s="6"/>
      <c r="J5" s="6"/>
      <c r="K5" s="6"/>
      <c r="L5" s="7"/>
    </row>
    <row r="6" spans="1:12" s="5" customFormat="1" ht="13.5" thickBot="1" x14ac:dyDescent="0.4">
      <c r="A6" s="5" t="s">
        <v>82</v>
      </c>
      <c r="B6" s="20" t="s">
        <v>83</v>
      </c>
      <c r="C6" s="21"/>
      <c r="D6" s="3"/>
      <c r="E6" s="3"/>
      <c r="F6" s="66" t="s">
        <v>28</v>
      </c>
      <c r="G6" s="21"/>
      <c r="H6" s="21"/>
      <c r="I6" s="21"/>
      <c r="J6" s="21"/>
      <c r="K6" s="21"/>
      <c r="L6" s="80"/>
    </row>
    <row r="7" spans="1:12" s="5" customFormat="1" ht="10.5" thickBot="1" x14ac:dyDescent="0.4">
      <c r="G7" s="22"/>
      <c r="H7" s="22"/>
      <c r="I7" s="22"/>
      <c r="J7" s="22"/>
      <c r="K7" s="22"/>
      <c r="L7" s="22"/>
    </row>
    <row r="8" spans="1:12" s="1" customFormat="1" ht="15" customHeight="1" thickBot="1" x14ac:dyDescent="0.4">
      <c r="A8" s="1" t="s">
        <v>29</v>
      </c>
      <c r="B8" s="53" t="s">
        <v>19</v>
      </c>
      <c r="C8" s="4"/>
      <c r="D8" s="2"/>
      <c r="E8" s="2"/>
      <c r="F8" s="66" t="s">
        <v>28</v>
      </c>
      <c r="G8" s="4"/>
      <c r="H8" s="4"/>
      <c r="I8" s="4"/>
      <c r="J8" s="4"/>
      <c r="K8" s="4"/>
      <c r="L8" s="81"/>
    </row>
    <row r="9" spans="1:12" s="1" customFormat="1" x14ac:dyDescent="0.35">
      <c r="A9" s="5"/>
      <c r="G9" s="23"/>
      <c r="H9" s="23"/>
      <c r="I9" s="23"/>
      <c r="J9" s="23"/>
      <c r="K9" s="23"/>
      <c r="L9" s="23"/>
    </row>
    <row r="10" spans="1:12" s="1" customFormat="1" x14ac:dyDescent="0.35">
      <c r="A10" s="5"/>
      <c r="G10" s="23"/>
      <c r="H10" s="23"/>
      <c r="I10" s="23"/>
      <c r="J10" s="23"/>
      <c r="K10" s="23"/>
      <c r="L10" s="23"/>
    </row>
    <row r="11" spans="1:12" s="1" customFormat="1" x14ac:dyDescent="0.35">
      <c r="A11" s="5"/>
      <c r="G11" s="23"/>
      <c r="H11" s="23"/>
      <c r="I11" s="23"/>
      <c r="J11" s="23"/>
      <c r="K11" s="23"/>
      <c r="L11" s="23"/>
    </row>
    <row r="12" spans="1:12" s="1" customFormat="1" x14ac:dyDescent="0.35">
      <c r="A12" s="5"/>
      <c r="G12" s="23"/>
      <c r="H12" s="23"/>
      <c r="I12" s="23"/>
      <c r="J12" s="23"/>
      <c r="K12" s="23"/>
      <c r="L12" s="23"/>
    </row>
    <row r="13" spans="1:12" s="1" customFormat="1" x14ac:dyDescent="0.35">
      <c r="A13" s="5"/>
      <c r="G13" s="23"/>
      <c r="H13" s="23"/>
      <c r="I13" s="23"/>
      <c r="J13" s="23"/>
      <c r="K13" s="23"/>
      <c r="L13" s="23"/>
    </row>
    <row r="14" spans="1:12" s="1" customFormat="1" x14ac:dyDescent="0.35">
      <c r="A14" s="5"/>
      <c r="G14" s="23"/>
      <c r="H14" s="23"/>
      <c r="I14" s="23"/>
      <c r="J14" s="23"/>
      <c r="K14" s="23"/>
      <c r="L14" s="23"/>
    </row>
    <row r="15" spans="1:12" s="1" customFormat="1" x14ac:dyDescent="0.35">
      <c r="A15" s="5"/>
      <c r="G15" s="23"/>
      <c r="H15" s="23"/>
      <c r="I15" s="23"/>
      <c r="J15" s="23"/>
      <c r="K15" s="23"/>
      <c r="L15" s="23"/>
    </row>
    <row r="16" spans="1:12" s="1" customFormat="1" x14ac:dyDescent="0.35">
      <c r="A16" s="5"/>
      <c r="G16" s="23"/>
      <c r="H16" s="23"/>
      <c r="I16" s="23"/>
      <c r="J16" s="23"/>
      <c r="K16" s="23"/>
      <c r="L16" s="23"/>
    </row>
    <row r="17" spans="1:12" s="1" customFormat="1" x14ac:dyDescent="0.35">
      <c r="A17" s="5"/>
      <c r="G17" s="23"/>
      <c r="H17" s="23"/>
      <c r="I17" s="23"/>
      <c r="J17" s="23"/>
      <c r="K17" s="23"/>
      <c r="L17" s="23"/>
    </row>
    <row r="18" spans="1:12" s="1" customFormat="1" x14ac:dyDescent="0.35">
      <c r="A18" s="5"/>
      <c r="G18" s="23"/>
      <c r="H18" s="23"/>
      <c r="I18" s="23"/>
      <c r="J18" s="23"/>
      <c r="K18" s="23"/>
      <c r="L18" s="23"/>
    </row>
    <row r="19" spans="1:12" s="1" customFormat="1" x14ac:dyDescent="0.35">
      <c r="A19" s="5"/>
      <c r="G19" s="23"/>
      <c r="H19" s="23"/>
      <c r="I19" s="23"/>
      <c r="J19" s="23"/>
      <c r="K19" s="23"/>
      <c r="L19" s="23"/>
    </row>
    <row r="20" spans="1:12" s="1" customFormat="1" x14ac:dyDescent="0.35">
      <c r="A20" s="5"/>
      <c r="G20" s="23"/>
      <c r="H20" s="23"/>
      <c r="I20" s="23"/>
      <c r="J20" s="23"/>
      <c r="K20" s="23"/>
      <c r="L20" s="23"/>
    </row>
    <row r="21" spans="1:12" s="1" customFormat="1" x14ac:dyDescent="0.35">
      <c r="A21" s="5"/>
      <c r="G21" s="23"/>
      <c r="H21" s="23"/>
      <c r="I21" s="23"/>
      <c r="J21" s="23"/>
      <c r="K21" s="23"/>
      <c r="L21" s="23"/>
    </row>
    <row r="22" spans="1:12" s="1" customFormat="1" x14ac:dyDescent="0.35">
      <c r="A22" s="5"/>
      <c r="G22" s="23"/>
      <c r="H22" s="23"/>
      <c r="I22" s="23"/>
      <c r="J22" s="23"/>
      <c r="K22" s="23"/>
      <c r="L22" s="23"/>
    </row>
  </sheetData>
  <conditionalFormatting sqref="C1">
    <cfRule type="expression" dxfId="14" priority="15">
      <formula>C1=""</formula>
    </cfRule>
  </conditionalFormatting>
  <conditionalFormatting sqref="E1">
    <cfRule type="expression" dxfId="13" priority="14">
      <formula>E1=""</formula>
    </cfRule>
  </conditionalFormatting>
  <conditionalFormatting sqref="F1">
    <cfRule type="expression" dxfId="12" priority="13">
      <formula>F1=""</formula>
    </cfRule>
  </conditionalFormatting>
  <conditionalFormatting sqref="F2">
    <cfRule type="expression" dxfId="11" priority="12">
      <formula>F2=""</formula>
    </cfRule>
  </conditionalFormatting>
  <conditionalFormatting sqref="F3">
    <cfRule type="expression" dxfId="10" priority="11">
      <formula>F3=""</formula>
    </cfRule>
  </conditionalFormatting>
  <conditionalFormatting sqref="F4">
    <cfRule type="expression" dxfId="9" priority="10">
      <formula>F4=""</formula>
    </cfRule>
  </conditionalFormatting>
  <conditionalFormatting sqref="G1">
    <cfRule type="expression" dxfId="8" priority="9">
      <formula>G1=""</formula>
    </cfRule>
  </conditionalFormatting>
  <conditionalFormatting sqref="H1">
    <cfRule type="expression" dxfId="7" priority="8">
      <formula>H1=""</formula>
    </cfRule>
  </conditionalFormatting>
  <conditionalFormatting sqref="I1">
    <cfRule type="expression" dxfId="6" priority="7">
      <formula>I1=""</formula>
    </cfRule>
  </conditionalFormatting>
  <conditionalFormatting sqref="J1">
    <cfRule type="expression" dxfId="5" priority="6">
      <formula>J1=""</formula>
    </cfRule>
  </conditionalFormatting>
  <conditionalFormatting sqref="K1">
    <cfRule type="expression" dxfId="4" priority="5">
      <formula>K1=""</formula>
    </cfRule>
  </conditionalFormatting>
  <conditionalFormatting sqref="C8">
    <cfRule type="expression" dxfId="3" priority="4">
      <formula>$C$8=""</formula>
    </cfRule>
  </conditionalFormatting>
  <conditionalFormatting sqref="F8">
    <cfRule type="expression" dxfId="2" priority="3">
      <formula>F8="Název dílu"</formula>
    </cfRule>
  </conditionalFormatting>
  <conditionalFormatting sqref="D1">
    <cfRule type="expression" dxfId="1" priority="2">
      <formula>D1=""</formula>
    </cfRule>
  </conditionalFormatting>
  <conditionalFormatting sqref="F6">
    <cfRule type="expression" dxfId="0" priority="1">
      <formula>F6="Název dílu"</formula>
    </cfRule>
  </conditionalFormatting>
  <dataValidations xWindow="467" yWindow="320" count="5">
    <dataValidation allowBlank="1" showInputMessage="1" showErrorMessage="1" promptTitle="Název položky" prompt="Přesný název položky dle cenové soustavy, nebo vlastní název v případě položky mimo cenovou soustavu." sqref="F1" xr:uid="{00000000-0002-0000-0300-000000000000}"/>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xr:uid="{00000000-0002-0000-0300-000001000000}"/>
    <dataValidation allowBlank="1" showInputMessage="1" showErrorMessage="1" promptTitle="Výkaz výměr:" prompt="způsob stanovení množství položky, nebo odkaz na příslušnou přílohu dokumentace." sqref="F3" xr:uid="{00000000-0002-0000-0300-000002000000}"/>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xr:uid="{00000000-0002-0000-0300-000003000000}"/>
    <dataValidation type="list" allowBlank="1" showInputMessage="1" showErrorMessage="1" sqref="D1" xr:uid="{00000000-0002-0000-0300-000004000000}">
      <formula1>"1,2,3,4,5,6,7,8,9,10"</formula1>
    </dataValidation>
  </dataValidations>
  <pageMargins left="0" right="0" top="0" bottom="0" header="0.51181102362204722" footer="0.51181102362204722"/>
  <pageSetup paperSize="9" scale="81"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
  <sheetViews>
    <sheetView workbookViewId="0"/>
  </sheetViews>
  <sheetFormatPr defaultRowHeight="14.5" x14ac:dyDescent="0.35"/>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5</vt:i4>
      </vt:variant>
      <vt:variant>
        <vt:lpstr>Pojmenované oblasti</vt:lpstr>
      </vt:variant>
      <vt:variant>
        <vt:i4>2</vt:i4>
      </vt:variant>
    </vt:vector>
  </HeadingPairs>
  <TitlesOfParts>
    <vt:vector size="7" baseType="lpstr">
      <vt:lpstr>PS 321</vt:lpstr>
      <vt:lpstr>Kategorie monitoringu</vt:lpstr>
      <vt:lpstr>změny</vt:lpstr>
      <vt:lpstr>hide</vt:lpstr>
      <vt:lpstr>List1</vt:lpstr>
      <vt:lpstr>'PS 321'!Názvy_tisku</vt:lpstr>
      <vt:lpstr>'PS 321'!Oblast_tisku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Nezkusil Miroslav Ing.</cp:lastModifiedBy>
  <cp:lastPrinted>2019-02-07T10:57:55Z</cp:lastPrinted>
  <dcterms:created xsi:type="dcterms:W3CDTF">2015-03-16T09:47:49Z</dcterms:created>
  <dcterms:modified xsi:type="dcterms:W3CDTF">2019-03-08T11:25:45Z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W_WorkDir">
    <vt:lpwstr>d:\pw_data\jiri.velebil\</vt:lpwstr>
  </property>
</Properties>
</file>